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eneral\共享\松山運動中心\4-大型活動\2021MIZUNO\報名\"/>
    </mc:Choice>
  </mc:AlternateContent>
  <bookViews>
    <workbookView xWindow="0" yWindow="0" windowWidth="28800" windowHeight="12285"/>
  </bookViews>
  <sheets>
    <sheet name="報名表(必填)" sheetId="2" r:id="rId1"/>
    <sheet name="參賽單位資料(必填)" sheetId="1" r:id="rId2"/>
    <sheet name="參賽單位資料(主辦單位用)" sheetId="3" r:id="rId3"/>
    <sheet name="報名表(主辦單位用)" sheetId="4" r:id="rId4"/>
  </sheets>
  <definedNames>
    <definedName name="個人組別" localSheetId="0">'報名表(必填)'!$X$7:$X$26</definedName>
    <definedName name="參賽項目" localSheetId="0">'報名表(必填)'!$Y$7:$Y$15</definedName>
    <definedName name="接力組別" localSheetId="0">'報名表(必填)'!$Z$7:$Z$17</definedName>
    <definedName name="選手名單" localSheetId="0">OFFSET('報名表(必填)'!$D$7,,,COUNTA('報名表(必填)'!$D$7:$D$56))</definedName>
  </definedNames>
  <calcPr calcId="162913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7" i="2"/>
  <c r="N2" i="3" l="1"/>
  <c r="D51" i="4" l="1"/>
  <c r="T30" i="2"/>
  <c r="T26" i="2"/>
  <c r="U26" i="2" s="1"/>
  <c r="T19" i="2"/>
  <c r="U19" i="2" s="1"/>
  <c r="T15" i="2"/>
  <c r="U15" i="2" s="1"/>
  <c r="T11" i="2"/>
  <c r="U11" i="2" s="1"/>
  <c r="T7" i="2"/>
  <c r="U7" i="2" s="1"/>
  <c r="T33" i="2"/>
  <c r="T32" i="2"/>
  <c r="T31" i="2"/>
  <c r="T29" i="2"/>
  <c r="T28" i="2"/>
  <c r="T27" i="2"/>
  <c r="T22" i="2"/>
  <c r="T21" i="2"/>
  <c r="T20" i="2"/>
  <c r="T18" i="2"/>
  <c r="T17" i="2"/>
  <c r="T16" i="2"/>
  <c r="T14" i="2"/>
  <c r="T13" i="2"/>
  <c r="T12" i="2"/>
  <c r="T10" i="2"/>
  <c r="T9" i="2"/>
  <c r="T8" i="2"/>
  <c r="Q4" i="4"/>
  <c r="AI2" i="3"/>
  <c r="I2" i="3" s="1"/>
  <c r="C13" i="1" s="1"/>
  <c r="H2" i="3"/>
  <c r="G2" i="3"/>
  <c r="F2" i="3"/>
  <c r="E2" i="3"/>
  <c r="L14" i="4"/>
  <c r="R7" i="4"/>
  <c r="R6" i="4"/>
  <c r="R5" i="4"/>
  <c r="R4" i="4"/>
  <c r="R3" i="4"/>
  <c r="R2" i="4"/>
  <c r="Q7" i="4"/>
  <c r="P7" i="4"/>
  <c r="O7" i="4"/>
  <c r="N7" i="4"/>
  <c r="Q6" i="4"/>
  <c r="P6" i="4"/>
  <c r="O6" i="4"/>
  <c r="N6" i="4"/>
  <c r="Q5" i="4"/>
  <c r="P5" i="4"/>
  <c r="O5" i="4"/>
  <c r="N5" i="4"/>
  <c r="P4" i="4"/>
  <c r="O4" i="4"/>
  <c r="N4" i="4"/>
  <c r="Q3" i="4"/>
  <c r="P3" i="4"/>
  <c r="O3" i="4"/>
  <c r="N3" i="4"/>
  <c r="Q2" i="4"/>
  <c r="P2" i="4"/>
  <c r="O2" i="4"/>
  <c r="N2" i="4"/>
  <c r="C8" i="4"/>
  <c r="H8" i="4" s="1"/>
  <c r="D8" i="4"/>
  <c r="I8" i="4"/>
  <c r="C9" i="4"/>
  <c r="H9" i="4" s="1"/>
  <c r="D9" i="4"/>
  <c r="I9" i="4"/>
  <c r="C10" i="4"/>
  <c r="H10" i="4" s="1"/>
  <c r="D10" i="4"/>
  <c r="I10" i="4"/>
  <c r="C11" i="4"/>
  <c r="H11" i="4" s="1"/>
  <c r="D11" i="4"/>
  <c r="I11" i="4"/>
  <c r="C12" i="4"/>
  <c r="H12" i="4" s="1"/>
  <c r="D12" i="4"/>
  <c r="I12" i="4"/>
  <c r="C13" i="4"/>
  <c r="H13" i="4" s="1"/>
  <c r="D13" i="4"/>
  <c r="I13" i="4"/>
  <c r="C14" i="4"/>
  <c r="H14" i="4" s="1"/>
  <c r="D14" i="4"/>
  <c r="I14" i="4"/>
  <c r="C15" i="4"/>
  <c r="H15" i="4" s="1"/>
  <c r="D15" i="4"/>
  <c r="I15" i="4"/>
  <c r="C16" i="4"/>
  <c r="H16" i="4" s="1"/>
  <c r="D16" i="4"/>
  <c r="I16" i="4"/>
  <c r="C17" i="4"/>
  <c r="H17" i="4" s="1"/>
  <c r="D17" i="4"/>
  <c r="I17" i="4"/>
  <c r="C18" i="4"/>
  <c r="H18" i="4" s="1"/>
  <c r="D18" i="4"/>
  <c r="I18" i="4"/>
  <c r="C19" i="4"/>
  <c r="H19" i="4" s="1"/>
  <c r="D19" i="4"/>
  <c r="I19" i="4"/>
  <c r="C20" i="4"/>
  <c r="H20" i="4" s="1"/>
  <c r="D20" i="4"/>
  <c r="I20" i="4"/>
  <c r="C21" i="4"/>
  <c r="H21" i="4" s="1"/>
  <c r="D21" i="4"/>
  <c r="I21" i="4"/>
  <c r="C22" i="4"/>
  <c r="H22" i="4" s="1"/>
  <c r="D22" i="4"/>
  <c r="I22" i="4"/>
  <c r="C23" i="4"/>
  <c r="H23" i="4" s="1"/>
  <c r="D23" i="4"/>
  <c r="I23" i="4"/>
  <c r="C24" i="4"/>
  <c r="H24" i="4" s="1"/>
  <c r="D24" i="4"/>
  <c r="I24" i="4"/>
  <c r="C25" i="4"/>
  <c r="H25" i="4" s="1"/>
  <c r="D25" i="4"/>
  <c r="I25" i="4"/>
  <c r="C26" i="4"/>
  <c r="H26" i="4" s="1"/>
  <c r="D26" i="4"/>
  <c r="I26" i="4"/>
  <c r="C27" i="4"/>
  <c r="H27" i="4" s="1"/>
  <c r="D27" i="4"/>
  <c r="I27" i="4"/>
  <c r="C28" i="4"/>
  <c r="H28" i="4" s="1"/>
  <c r="D28" i="4"/>
  <c r="I28" i="4"/>
  <c r="C29" i="4"/>
  <c r="H29" i="4" s="1"/>
  <c r="D29" i="4"/>
  <c r="I29" i="4"/>
  <c r="C30" i="4"/>
  <c r="H30" i="4" s="1"/>
  <c r="D30" i="4"/>
  <c r="I30" i="4"/>
  <c r="C31" i="4"/>
  <c r="H31" i="4" s="1"/>
  <c r="D31" i="4"/>
  <c r="I31" i="4"/>
  <c r="C32" i="4"/>
  <c r="H32" i="4" s="1"/>
  <c r="D32" i="4"/>
  <c r="I32" i="4"/>
  <c r="C33" i="4"/>
  <c r="H33" i="4" s="1"/>
  <c r="D33" i="4"/>
  <c r="I33" i="4"/>
  <c r="C34" i="4"/>
  <c r="H34" i="4" s="1"/>
  <c r="D34" i="4"/>
  <c r="I34" i="4"/>
  <c r="C35" i="4"/>
  <c r="H35" i="4" s="1"/>
  <c r="D35" i="4"/>
  <c r="I35" i="4"/>
  <c r="C36" i="4"/>
  <c r="H36" i="4" s="1"/>
  <c r="D36" i="4"/>
  <c r="I36" i="4"/>
  <c r="C37" i="4"/>
  <c r="H37" i="4" s="1"/>
  <c r="D37" i="4"/>
  <c r="I37" i="4"/>
  <c r="C38" i="4"/>
  <c r="H38" i="4" s="1"/>
  <c r="D38" i="4"/>
  <c r="I38" i="4"/>
  <c r="C39" i="4"/>
  <c r="H39" i="4" s="1"/>
  <c r="D39" i="4"/>
  <c r="I39" i="4"/>
  <c r="C40" i="4"/>
  <c r="H40" i="4" s="1"/>
  <c r="D40" i="4"/>
  <c r="I40" i="4"/>
  <c r="C41" i="4"/>
  <c r="H41" i="4" s="1"/>
  <c r="D41" i="4"/>
  <c r="I41" i="4"/>
  <c r="C42" i="4"/>
  <c r="H42" i="4" s="1"/>
  <c r="D42" i="4"/>
  <c r="I42" i="4"/>
  <c r="C43" i="4"/>
  <c r="H43" i="4" s="1"/>
  <c r="D43" i="4"/>
  <c r="I43" i="4"/>
  <c r="C44" i="4"/>
  <c r="H44" i="4" s="1"/>
  <c r="D44" i="4"/>
  <c r="I44" i="4"/>
  <c r="C45" i="4"/>
  <c r="H45" i="4" s="1"/>
  <c r="D45" i="4"/>
  <c r="I45" i="4"/>
  <c r="C46" i="4"/>
  <c r="H46" i="4" s="1"/>
  <c r="D46" i="4"/>
  <c r="I46" i="4"/>
  <c r="C47" i="4"/>
  <c r="H47" i="4" s="1"/>
  <c r="D47" i="4"/>
  <c r="I47" i="4"/>
  <c r="C48" i="4"/>
  <c r="H48" i="4" s="1"/>
  <c r="D48" i="4"/>
  <c r="I48" i="4"/>
  <c r="C49" i="4"/>
  <c r="H49" i="4" s="1"/>
  <c r="D49" i="4"/>
  <c r="I49" i="4"/>
  <c r="C50" i="4"/>
  <c r="H50" i="4" s="1"/>
  <c r="D50" i="4"/>
  <c r="I50" i="4"/>
  <c r="C51" i="4"/>
  <c r="H51" i="4" s="1"/>
  <c r="I51" i="4"/>
  <c r="C52" i="4"/>
  <c r="H52" i="4" s="1"/>
  <c r="D52" i="4"/>
  <c r="I52" i="4"/>
  <c r="C53" i="4"/>
  <c r="H53" i="4" s="1"/>
  <c r="D53" i="4"/>
  <c r="I53" i="4"/>
  <c r="C54" i="4"/>
  <c r="H54" i="4" s="1"/>
  <c r="D54" i="4"/>
  <c r="I54" i="4"/>
  <c r="C55" i="4"/>
  <c r="H55" i="4" s="1"/>
  <c r="D55" i="4"/>
  <c r="I55" i="4"/>
  <c r="C56" i="4"/>
  <c r="H56" i="4"/>
  <c r="D56" i="4"/>
  <c r="I56" i="4"/>
  <c r="C57" i="4"/>
  <c r="H57" i="4" s="1"/>
  <c r="D57" i="4"/>
  <c r="I57" i="4"/>
  <c r="C58" i="4"/>
  <c r="H58" i="4" s="1"/>
  <c r="D58" i="4"/>
  <c r="I58" i="4"/>
  <c r="C59" i="4"/>
  <c r="H59" i="4" s="1"/>
  <c r="D59" i="4"/>
  <c r="I59" i="4"/>
  <c r="C60" i="4"/>
  <c r="H60" i="4"/>
  <c r="D60" i="4"/>
  <c r="I60" i="4"/>
  <c r="C61" i="4"/>
  <c r="H61" i="4" s="1"/>
  <c r="D61" i="4"/>
  <c r="I61" i="4"/>
  <c r="C62" i="4"/>
  <c r="H62" i="4" s="1"/>
  <c r="D62" i="4"/>
  <c r="I62" i="4"/>
  <c r="C63" i="4"/>
  <c r="H63" i="4" s="1"/>
  <c r="D63" i="4"/>
  <c r="I63" i="4"/>
  <c r="C64" i="4"/>
  <c r="H64" i="4"/>
  <c r="D64" i="4"/>
  <c r="I64" i="4"/>
  <c r="C65" i="4"/>
  <c r="H65" i="4" s="1"/>
  <c r="D65" i="4"/>
  <c r="I65" i="4"/>
  <c r="C66" i="4"/>
  <c r="H66" i="4" s="1"/>
  <c r="D66" i="4"/>
  <c r="I66" i="4"/>
  <c r="C67" i="4"/>
  <c r="H67" i="4" s="1"/>
  <c r="D67" i="4"/>
  <c r="I67" i="4"/>
  <c r="C68" i="4"/>
  <c r="H68" i="4" s="1"/>
  <c r="D68" i="4"/>
  <c r="I68" i="4"/>
  <c r="C69" i="4"/>
  <c r="H69" i="4" s="1"/>
  <c r="D69" i="4"/>
  <c r="I69" i="4"/>
  <c r="C70" i="4"/>
  <c r="H70" i="4" s="1"/>
  <c r="D70" i="4"/>
  <c r="I70" i="4"/>
  <c r="C71" i="4"/>
  <c r="H71" i="4" s="1"/>
  <c r="D71" i="4"/>
  <c r="I71" i="4"/>
  <c r="C72" i="4"/>
  <c r="H72" i="4" s="1"/>
  <c r="D72" i="4"/>
  <c r="I72" i="4"/>
  <c r="C73" i="4"/>
  <c r="H73" i="4" s="1"/>
  <c r="D73" i="4"/>
  <c r="I73" i="4"/>
  <c r="C74" i="4"/>
  <c r="H74" i="4" s="1"/>
  <c r="D74" i="4"/>
  <c r="I74" i="4"/>
  <c r="C75" i="4"/>
  <c r="H75" i="4" s="1"/>
  <c r="D75" i="4"/>
  <c r="I75" i="4"/>
  <c r="C76" i="4"/>
  <c r="H76" i="4"/>
  <c r="D76" i="4"/>
  <c r="I76" i="4"/>
  <c r="C77" i="4"/>
  <c r="H77" i="4" s="1"/>
  <c r="D77" i="4"/>
  <c r="I77" i="4"/>
  <c r="C78" i="4"/>
  <c r="H78" i="4" s="1"/>
  <c r="D78" i="4"/>
  <c r="I78" i="4"/>
  <c r="C79" i="4"/>
  <c r="H79" i="4" s="1"/>
  <c r="D79" i="4"/>
  <c r="I79" i="4"/>
  <c r="C80" i="4"/>
  <c r="H80" i="4"/>
  <c r="D80" i="4"/>
  <c r="I80" i="4"/>
  <c r="C81" i="4"/>
  <c r="H81" i="4" s="1"/>
  <c r="D81" i="4"/>
  <c r="I81" i="4"/>
  <c r="C82" i="4"/>
  <c r="H82" i="4" s="1"/>
  <c r="D82" i="4"/>
  <c r="I82" i="4"/>
  <c r="C83" i="4"/>
  <c r="H83" i="4" s="1"/>
  <c r="D83" i="4"/>
  <c r="I83" i="4"/>
  <c r="C84" i="4"/>
  <c r="H84" i="4" s="1"/>
  <c r="D84" i="4"/>
  <c r="I84" i="4"/>
  <c r="C85" i="4"/>
  <c r="H85" i="4" s="1"/>
  <c r="D85" i="4"/>
  <c r="I85" i="4"/>
  <c r="C86" i="4"/>
  <c r="H86" i="4" s="1"/>
  <c r="D86" i="4"/>
  <c r="I86" i="4"/>
  <c r="C87" i="4"/>
  <c r="H87" i="4" s="1"/>
  <c r="D87" i="4"/>
  <c r="I87" i="4"/>
  <c r="C88" i="4"/>
  <c r="H88" i="4" s="1"/>
  <c r="D88" i="4"/>
  <c r="I88" i="4"/>
  <c r="C89" i="4"/>
  <c r="H89" i="4" s="1"/>
  <c r="D89" i="4"/>
  <c r="I89" i="4"/>
  <c r="C90" i="4"/>
  <c r="H90" i="4" s="1"/>
  <c r="D90" i="4"/>
  <c r="I90" i="4"/>
  <c r="C91" i="4"/>
  <c r="H91" i="4" s="1"/>
  <c r="D91" i="4"/>
  <c r="I91" i="4"/>
  <c r="C92" i="4"/>
  <c r="H92" i="4" s="1"/>
  <c r="D92" i="4"/>
  <c r="I92" i="4"/>
  <c r="C93" i="4"/>
  <c r="H93" i="4" s="1"/>
  <c r="D93" i="4"/>
  <c r="I93" i="4"/>
  <c r="C94" i="4"/>
  <c r="H94" i="4" s="1"/>
  <c r="D94" i="4"/>
  <c r="I94" i="4"/>
  <c r="C95" i="4"/>
  <c r="H95" i="4" s="1"/>
  <c r="D95" i="4"/>
  <c r="I95" i="4"/>
  <c r="C96" i="4"/>
  <c r="H96" i="4"/>
  <c r="D96" i="4"/>
  <c r="I96" i="4"/>
  <c r="C97" i="4"/>
  <c r="H97" i="4" s="1"/>
  <c r="D97" i="4"/>
  <c r="I97" i="4"/>
  <c r="C98" i="4"/>
  <c r="H98" i="4" s="1"/>
  <c r="D98" i="4"/>
  <c r="I98" i="4"/>
  <c r="C99" i="4"/>
  <c r="H99" i="4" s="1"/>
  <c r="D99" i="4"/>
  <c r="I99" i="4"/>
  <c r="C100" i="4"/>
  <c r="H100" i="4" s="1"/>
  <c r="D100" i="4"/>
  <c r="I100" i="4"/>
  <c r="C101" i="4"/>
  <c r="H101" i="4" s="1"/>
  <c r="D101" i="4"/>
  <c r="I101" i="4"/>
  <c r="L7" i="4"/>
  <c r="L6" i="4"/>
  <c r="L5" i="4"/>
  <c r="L4" i="4"/>
  <c r="L3" i="4"/>
  <c r="L2" i="4"/>
  <c r="A2" i="4"/>
  <c r="F2" i="4" s="1"/>
  <c r="B2" i="4"/>
  <c r="J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2" i="4"/>
  <c r="D3" i="4"/>
  <c r="I3" i="4" s="1"/>
  <c r="D4" i="4"/>
  <c r="D5" i="4"/>
  <c r="I5" i="4" s="1"/>
  <c r="D6" i="4"/>
  <c r="I6" i="4" s="1"/>
  <c r="D7" i="4"/>
  <c r="D2" i="4"/>
  <c r="C3" i="4"/>
  <c r="H3" i="4" s="1"/>
  <c r="M3" i="4" s="1"/>
  <c r="C4" i="4"/>
  <c r="H4" i="4" s="1"/>
  <c r="M4" i="4" s="1"/>
  <c r="C5" i="4"/>
  <c r="H5" i="4" s="1"/>
  <c r="M5" i="4" s="1"/>
  <c r="C6" i="4"/>
  <c r="H6" i="4" s="1"/>
  <c r="M6" i="4" s="1"/>
  <c r="C7" i="4"/>
  <c r="H7" i="4" s="1"/>
  <c r="M7" i="4" s="1"/>
  <c r="C2" i="4"/>
  <c r="K14" i="4" s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A3" i="4"/>
  <c r="F3" i="4" s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H2" i="3"/>
  <c r="AF2" i="3"/>
  <c r="D2" i="3"/>
  <c r="C2" i="3"/>
  <c r="B2" i="3"/>
  <c r="M2" i="3"/>
  <c r="L2" i="3"/>
  <c r="K2" i="3"/>
  <c r="J2" i="3"/>
  <c r="AG2" i="3"/>
  <c r="AE2" i="3"/>
  <c r="AD2" i="3"/>
  <c r="AC2" i="3"/>
  <c r="AA2" i="3"/>
  <c r="AB2" i="3"/>
  <c r="Z2" i="3"/>
  <c r="Y2" i="3"/>
  <c r="X2" i="3"/>
  <c r="W2" i="3"/>
  <c r="U2" i="3"/>
  <c r="T2" i="3"/>
  <c r="S2" i="3"/>
  <c r="R2" i="3"/>
  <c r="Q2" i="3"/>
  <c r="P2" i="3"/>
  <c r="O2" i="3"/>
  <c r="V2" i="3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I7" i="4"/>
  <c r="F7" i="4"/>
  <c r="F6" i="4"/>
  <c r="F5" i="4"/>
  <c r="I4" i="4"/>
  <c r="F4" i="4"/>
  <c r="M14" i="4"/>
  <c r="I2" i="4"/>
  <c r="H2" i="4" l="1"/>
  <c r="M2" i="4" s="1"/>
  <c r="S4" i="4"/>
  <c r="S6" i="4"/>
  <c r="S2" i="4"/>
  <c r="S7" i="4"/>
  <c r="S3" i="4"/>
  <c r="U30" i="2"/>
  <c r="S5" i="4"/>
</calcChain>
</file>

<file path=xl/sharedStrings.xml><?xml version="1.0" encoding="utf-8"?>
<sst xmlns="http://schemas.openxmlformats.org/spreadsheetml/2006/main" count="181" uniqueCount="161">
  <si>
    <t>參賽單位資料(必填)</t>
    <phoneticPr fontId="3" type="noConversion"/>
  </si>
  <si>
    <t>姓名</t>
    <phoneticPr fontId="3" type="noConversion"/>
  </si>
  <si>
    <t>報名費</t>
    <phoneticPr fontId="3" type="noConversion"/>
  </si>
  <si>
    <t>銀行名稱:</t>
    <phoneticPr fontId="3" type="noConversion"/>
  </si>
  <si>
    <t>帳戶名稱:</t>
    <phoneticPr fontId="3" type="noConversion"/>
  </si>
  <si>
    <t>銀行帳號:</t>
    <phoneticPr fontId="3" type="noConversion"/>
  </si>
  <si>
    <t>查詢電話:</t>
    <phoneticPr fontId="3" type="noConversion"/>
  </si>
  <si>
    <t>電話</t>
  </si>
  <si>
    <t>行動</t>
  </si>
  <si>
    <t>E-MAIL</t>
  </si>
  <si>
    <t>應繳報名費</t>
  </si>
  <si>
    <t>已繳報名費</t>
  </si>
  <si>
    <t>匯出帳號</t>
  </si>
  <si>
    <t>編號</t>
    <phoneticPr fontId="3" type="noConversion"/>
  </si>
  <si>
    <t>聯絡人姓名</t>
    <phoneticPr fontId="3" type="noConversion"/>
  </si>
  <si>
    <t>高中女</t>
    <phoneticPr fontId="3" type="noConversion"/>
  </si>
  <si>
    <t>高中男</t>
    <phoneticPr fontId="3" type="noConversion"/>
  </si>
  <si>
    <t>匯出戶名</t>
    <phoneticPr fontId="3" type="noConversion"/>
  </si>
  <si>
    <t>繳費日期</t>
    <phoneticPr fontId="3" type="noConversion"/>
  </si>
  <si>
    <t>No.</t>
    <phoneticPr fontId="3" type="noConversion"/>
  </si>
  <si>
    <t>最佳成績</t>
    <phoneticPr fontId="3" type="noConversion"/>
  </si>
  <si>
    <t>參賽項目二</t>
    <phoneticPr fontId="3" type="noConversion"/>
  </si>
  <si>
    <t>參賽項目</t>
    <phoneticPr fontId="3" type="noConversion"/>
  </si>
  <si>
    <t>100公尺蛙式</t>
  </si>
  <si>
    <t>50公尺仰式</t>
    <phoneticPr fontId="3" type="noConversion"/>
  </si>
  <si>
    <t>50公尺蛙式</t>
    <phoneticPr fontId="3" type="noConversion"/>
  </si>
  <si>
    <t>100公尺蝶式</t>
  </si>
  <si>
    <t>100公尺仰式</t>
  </si>
  <si>
    <t>組別</t>
    <phoneticPr fontId="3" type="noConversion"/>
  </si>
  <si>
    <t>項目</t>
    <phoneticPr fontId="3" type="noConversion"/>
  </si>
  <si>
    <t>報名成績</t>
    <phoneticPr fontId="3" type="noConversion"/>
  </si>
  <si>
    <t>高中男子組</t>
    <phoneticPr fontId="3" type="noConversion"/>
  </si>
  <si>
    <t>國小一二年級女子組</t>
    <phoneticPr fontId="3" type="noConversion"/>
  </si>
  <si>
    <t>國小三四年級女子組</t>
    <phoneticPr fontId="3" type="noConversion"/>
  </si>
  <si>
    <t>國小五六年級女子組</t>
    <phoneticPr fontId="3" type="noConversion"/>
  </si>
  <si>
    <t>國中女子組</t>
    <phoneticPr fontId="3" type="noConversion"/>
  </si>
  <si>
    <t>35-44歲級男子組</t>
    <phoneticPr fontId="2" type="noConversion"/>
  </si>
  <si>
    <t>45-54歲級男子組</t>
    <phoneticPr fontId="2" type="noConversion"/>
  </si>
  <si>
    <t>55歲以上男子組</t>
    <phoneticPr fontId="2" type="noConversion"/>
  </si>
  <si>
    <t>高中女子組</t>
    <phoneticPr fontId="3" type="noConversion"/>
  </si>
  <si>
    <t>菁英女子組</t>
    <phoneticPr fontId="2" type="noConversion"/>
  </si>
  <si>
    <t>25-34歲級女子組</t>
    <phoneticPr fontId="2" type="noConversion"/>
  </si>
  <si>
    <t>35-44歲級女子組</t>
    <phoneticPr fontId="2" type="noConversion"/>
  </si>
  <si>
    <t>45-54歲級女子組</t>
    <phoneticPr fontId="2" type="noConversion"/>
  </si>
  <si>
    <t>55歲以上女子組</t>
    <phoneticPr fontId="2" type="noConversion"/>
  </si>
  <si>
    <t>100公尺自由式</t>
    <phoneticPr fontId="2" type="noConversion"/>
  </si>
  <si>
    <t>50公尺蝶式</t>
    <phoneticPr fontId="3" type="noConversion"/>
  </si>
  <si>
    <t>50公尺自由式</t>
    <phoneticPr fontId="3" type="noConversion"/>
  </si>
  <si>
    <t>200公尺個人混合式</t>
    <phoneticPr fontId="2" type="noConversion"/>
  </si>
  <si>
    <t>國小12女</t>
    <phoneticPr fontId="3" type="noConversion"/>
  </si>
  <si>
    <t>國小12男</t>
    <phoneticPr fontId="3" type="noConversion"/>
  </si>
  <si>
    <t>國小34女</t>
    <phoneticPr fontId="3" type="noConversion"/>
  </si>
  <si>
    <t>國小34男</t>
    <phoneticPr fontId="3" type="noConversion"/>
  </si>
  <si>
    <t>國小56女</t>
    <phoneticPr fontId="3" type="noConversion"/>
  </si>
  <si>
    <t>國小56男</t>
    <phoneticPr fontId="3" type="noConversion"/>
  </si>
  <si>
    <t>國小一二年級男子組</t>
    <phoneticPr fontId="3" type="noConversion"/>
  </si>
  <si>
    <t>國小三四年級男子組</t>
    <phoneticPr fontId="3" type="noConversion"/>
  </si>
  <si>
    <t>國小五六年級男子組</t>
    <phoneticPr fontId="3" type="noConversion"/>
  </si>
  <si>
    <t>國中男子組</t>
    <phoneticPr fontId="3" type="noConversion"/>
  </si>
  <si>
    <t>菁英男子組</t>
    <phoneticPr fontId="2" type="noConversion"/>
  </si>
  <si>
    <t>菁英女</t>
    <phoneticPr fontId="2" type="noConversion"/>
  </si>
  <si>
    <t>菁英男</t>
    <phoneticPr fontId="2" type="noConversion"/>
  </si>
  <si>
    <t>25-34歲級男子組</t>
    <phoneticPr fontId="2" type="noConversion"/>
  </si>
  <si>
    <t>25-34歲級男子組</t>
    <phoneticPr fontId="2" type="noConversion"/>
  </si>
  <si>
    <t>25-34歲級女子組</t>
    <phoneticPr fontId="2" type="noConversion"/>
  </si>
  <si>
    <t>35-44歲級女子組</t>
    <phoneticPr fontId="2" type="noConversion"/>
  </si>
  <si>
    <t>45-54歲級女子組</t>
    <phoneticPr fontId="2" type="noConversion"/>
  </si>
  <si>
    <t>55歲以上女子組</t>
    <phoneticPr fontId="2" type="noConversion"/>
  </si>
  <si>
    <t>35-44歲級男子組</t>
    <phoneticPr fontId="2" type="noConversion"/>
  </si>
  <si>
    <t>45-54歲級男子組</t>
    <phoneticPr fontId="2" type="noConversion"/>
  </si>
  <si>
    <t>55歲以上男子組</t>
    <phoneticPr fontId="2" type="noConversion"/>
  </si>
  <si>
    <t>電話</t>
    <phoneticPr fontId="2" type="noConversion"/>
  </si>
  <si>
    <t>是</t>
    <phoneticPr fontId="2" type="noConversion"/>
  </si>
  <si>
    <t>否</t>
    <phoneticPr fontId="2" type="noConversion"/>
  </si>
  <si>
    <t>通訊地址</t>
    <phoneticPr fontId="2" type="noConversion"/>
  </si>
  <si>
    <t>葷</t>
    <phoneticPr fontId="2" type="noConversion"/>
  </si>
  <si>
    <t>素</t>
    <phoneticPr fontId="2" type="noConversion"/>
  </si>
  <si>
    <t>國中女</t>
    <phoneticPr fontId="3" type="noConversion"/>
  </si>
  <si>
    <t>國中男</t>
    <phoneticPr fontId="3" type="noConversion"/>
  </si>
  <si>
    <t>地址</t>
    <phoneticPr fontId="2" type="noConversion"/>
  </si>
  <si>
    <t>聯絡人</t>
    <phoneticPr fontId="3" type="noConversion"/>
  </si>
  <si>
    <t>(02)6617-6789</t>
    <phoneticPr fontId="2" type="noConversion"/>
  </si>
  <si>
    <t>106-03-500530-0</t>
    <phoneticPr fontId="2" type="noConversion"/>
  </si>
  <si>
    <t>組別</t>
    <phoneticPr fontId="2" type="noConversion"/>
  </si>
  <si>
    <t>A組</t>
    <phoneticPr fontId="2" type="noConversion"/>
  </si>
  <si>
    <t>B組</t>
    <phoneticPr fontId="2" type="noConversion"/>
  </si>
  <si>
    <t>C組</t>
    <phoneticPr fontId="2" type="noConversion"/>
  </si>
  <si>
    <t>D組</t>
    <phoneticPr fontId="2" type="noConversion"/>
  </si>
  <si>
    <t>E組</t>
    <phoneticPr fontId="2" type="noConversion"/>
  </si>
  <si>
    <t>F組</t>
    <phoneticPr fontId="2" type="noConversion"/>
  </si>
  <si>
    <t>第五級</t>
    <phoneticPr fontId="2" type="noConversion"/>
  </si>
  <si>
    <t>第一級</t>
    <phoneticPr fontId="2" type="noConversion"/>
  </si>
  <si>
    <t>第二級</t>
    <phoneticPr fontId="2" type="noConversion"/>
  </si>
  <si>
    <t>第三級</t>
    <phoneticPr fontId="2" type="noConversion"/>
  </si>
  <si>
    <t>第四級</t>
    <phoneticPr fontId="2" type="noConversion"/>
  </si>
  <si>
    <t>聯絡人</t>
    <phoneticPr fontId="2" type="noConversion"/>
  </si>
  <si>
    <t>有證人數</t>
    <phoneticPr fontId="3" type="noConversion"/>
  </si>
  <si>
    <t>報名總人數</t>
    <phoneticPr fontId="3" type="noConversion"/>
  </si>
  <si>
    <t>A組:參賽年齡總和 72-99歲
B組:參賽年齡總和 100-119歲
C組:參賽年齡總和 120-159歲
D組:參賽年齡總和 160-199歲
E組:參賽年齡總和 200-239歲
F組:參賽年齡總和 240歲以上
第五級:高中組
第四級:國中組
第三級:國小五六年級
第二級:國小三四年級
第一級:國小一二年級</t>
    <phoneticPr fontId="2" type="noConversion"/>
  </si>
  <si>
    <t>200公尺自由式接力男</t>
  </si>
  <si>
    <t>200公尺自由式接力男A隊</t>
    <phoneticPr fontId="2" type="noConversion"/>
  </si>
  <si>
    <t>200公尺自由式接力男B隊</t>
    <phoneticPr fontId="2" type="noConversion"/>
  </si>
  <si>
    <t>200公尺自由式接力女A隊</t>
  </si>
  <si>
    <t>200公尺自由式接力女A隊</t>
    <phoneticPr fontId="2" type="noConversion"/>
  </si>
  <si>
    <t>200公尺自由式接力女B隊</t>
    <phoneticPr fontId="2" type="noConversion"/>
  </si>
  <si>
    <t>200公尺自由式接力女B隊</t>
    <phoneticPr fontId="2" type="noConversion"/>
  </si>
  <si>
    <t>200公尺自由式接力男B隊</t>
    <phoneticPr fontId="2" type="noConversion"/>
  </si>
  <si>
    <t>隊員</t>
    <phoneticPr fontId="3" type="noConversion"/>
  </si>
  <si>
    <t>領隊教練姓名</t>
    <phoneticPr fontId="3" type="noConversion"/>
  </si>
  <si>
    <t>領隊教練姓名</t>
    <phoneticPr fontId="2" type="noConversion"/>
  </si>
  <si>
    <t>200公尺自由式接力男A隊</t>
    <phoneticPr fontId="2" type="noConversion"/>
  </si>
  <si>
    <t>200公尺自由式接力男</t>
    <phoneticPr fontId="2" type="noConversion"/>
  </si>
  <si>
    <t>200公尺自由式接力女</t>
    <phoneticPr fontId="2" type="noConversion"/>
  </si>
  <si>
    <t>最佳成績</t>
    <phoneticPr fontId="3" type="noConversion"/>
  </si>
  <si>
    <t>是否擁有歷年選手證</t>
    <phoneticPr fontId="2" type="noConversion"/>
  </si>
  <si>
    <t>個人請填選手姓名</t>
    <phoneticPr fontId="2" type="noConversion"/>
  </si>
  <si>
    <t>臨櫃存款者請填"匯款人姓名"</t>
    <phoneticPr fontId="2" type="noConversion"/>
  </si>
  <si>
    <t>隊伍名稱</t>
    <phoneticPr fontId="2" type="noConversion"/>
  </si>
  <si>
    <t>隊名</t>
    <phoneticPr fontId="3" type="noConversion"/>
  </si>
  <si>
    <t>中華民國運動基礎訓練發展協會廖進東</t>
    <phoneticPr fontId="2" type="noConversion"/>
  </si>
  <si>
    <t>應繳報名費</t>
    <phoneticPr fontId="3" type="noConversion"/>
  </si>
  <si>
    <t>參賽項目一</t>
    <phoneticPr fontId="3" type="noConversion"/>
  </si>
  <si>
    <t>組別</t>
    <phoneticPr fontId="2" type="noConversion"/>
  </si>
  <si>
    <t>隊員</t>
    <phoneticPr fontId="3" type="noConversion"/>
  </si>
  <si>
    <t>←必填資料</t>
    <phoneticPr fontId="3" type="noConversion"/>
  </si>
  <si>
    <t>←填寫資料</t>
    <phoneticPr fontId="3" type="noConversion"/>
  </si>
  <si>
    <t>←點選資料</t>
    <phoneticPr fontId="3" type="noConversion"/>
  </si>
  <si>
    <t>年齡</t>
    <phoneticPr fontId="2" type="noConversion"/>
  </si>
  <si>
    <t>臨櫃存款者，請填"臨櫃"</t>
    <phoneticPr fontId="2" type="noConversion"/>
  </si>
  <si>
    <t>報名費匯款資料:</t>
    <phoneticPr fontId="3" type="noConversion"/>
  </si>
  <si>
    <r>
      <t>轉出帳號後五碼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</si>
  <si>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>轉出戶名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</si>
  <si>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>轉帳金額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</si>
  <si>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>轉帳日期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</si>
  <si>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 xml:space="preserve">團體接力賽
</t>
    </r>
    <r>
      <rPr>
        <b/>
        <sz val="12"/>
        <color indexed="10"/>
        <rFont val="新細明體"/>
        <family val="1"/>
        <charset val="136"/>
      </rPr>
      <t>第一到第五級隊員須同歲級</t>
    </r>
    <phoneticPr fontId="3" type="noConversion"/>
  </si>
  <si>
    <r>
      <t>200公尺自由式接力:</t>
    </r>
    <r>
      <rPr>
        <b/>
        <sz val="12"/>
        <color indexed="10"/>
        <rFont val="新細明體"/>
        <family val="1"/>
        <charset val="136"/>
      </rPr>
      <t>限同性別</t>
    </r>
    <phoneticPr fontId="3" type="noConversion"/>
  </si>
  <si>
    <r>
      <t>性別</t>
    </r>
    <r>
      <rPr>
        <b/>
        <sz val="14"/>
        <color rgb="FFFF0000"/>
        <rFont val="新細明體"/>
        <family val="1"/>
        <charset val="136"/>
      </rPr>
      <t>*</t>
    </r>
    <phoneticPr fontId="2" type="noConversion"/>
  </si>
  <si>
    <r>
      <t>姓名</t>
    </r>
    <r>
      <rPr>
        <b/>
        <sz val="14"/>
        <color rgb="FFFF0000"/>
        <rFont val="新細明體"/>
        <family val="1"/>
        <charset val="136"/>
      </rPr>
      <t>*</t>
    </r>
    <phoneticPr fontId="3" type="noConversion"/>
  </si>
  <si>
    <r>
      <t>身分證字號</t>
    </r>
    <r>
      <rPr>
        <b/>
        <sz val="14"/>
        <color rgb="FFFF0000"/>
        <rFont val="新細明體"/>
        <family val="1"/>
        <charset val="136"/>
      </rPr>
      <t>*</t>
    </r>
    <phoneticPr fontId="2" type="noConversion"/>
  </si>
  <si>
    <r>
      <t>緊急聯絡資訊</t>
    </r>
    <r>
      <rPr>
        <b/>
        <sz val="14"/>
        <color rgb="FFFF0000"/>
        <rFont val="新細明體"/>
        <family val="1"/>
        <charset val="136"/>
      </rPr>
      <t>*</t>
    </r>
    <phoneticPr fontId="2" type="noConversion"/>
  </si>
  <si>
    <r>
      <t>組別</t>
    </r>
    <r>
      <rPr>
        <b/>
        <sz val="14"/>
        <color rgb="FFFF0000"/>
        <rFont val="新細明體"/>
        <family val="1"/>
        <charset val="136"/>
      </rPr>
      <t>*</t>
    </r>
    <phoneticPr fontId="3" type="noConversion"/>
  </si>
  <si>
    <r>
      <t>西元
年/月/日</t>
    </r>
    <r>
      <rPr>
        <b/>
        <sz val="14"/>
        <color rgb="FFFF0000"/>
        <rFont val="新細明體"/>
        <family val="1"/>
        <charset val="136"/>
      </rPr>
      <t>*</t>
    </r>
    <phoneticPr fontId="2" type="noConversion"/>
  </si>
  <si>
    <r>
      <t xml:space="preserve">個人賽
</t>
    </r>
    <r>
      <rPr>
        <b/>
        <sz val="14"/>
        <color indexed="10"/>
        <rFont val="新細明體"/>
        <family val="1"/>
        <charset val="136"/>
      </rPr>
      <t>(每人限參加兩項)</t>
    </r>
    <phoneticPr fontId="3" type="noConversion"/>
  </si>
  <si>
    <t>年齡(自動)</t>
    <phoneticPr fontId="2" type="noConversion"/>
  </si>
  <si>
    <t>總年齡</t>
    <phoneticPr fontId="2" type="noConversion"/>
  </si>
  <si>
    <r>
      <t>隊伍名稱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</si>
  <si>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>姓名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</si>
  <si>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t>電話</t>
    <phoneticPr fontId="3" type="noConversion"/>
  </si>
  <si>
    <r>
      <t>行動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</si>
  <si>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r>
      <t>E-MAIL</t>
    </r>
    <r>
      <rPr>
        <sz val="12"/>
        <color rgb="FFFF0000"/>
        <rFont val="新細明體"/>
        <family val="1"/>
        <charset val="136"/>
        <scheme val="minor"/>
      </rPr>
      <t>*</t>
    </r>
    <phoneticPr fontId="3" type="noConversion"/>
  </si>
  <si>
    <t>200公尺男女混合接力A隊</t>
    <phoneticPr fontId="2" type="noConversion"/>
  </si>
  <si>
    <t>200公尺男女混合接力B隊</t>
    <phoneticPr fontId="2" type="noConversion"/>
  </si>
  <si>
    <t>200公尺男女混合接力A隊</t>
    <phoneticPr fontId="2" type="noConversion"/>
  </si>
  <si>
    <t>200公尺男女混合接力B隊</t>
    <phoneticPr fontId="2" type="noConversion"/>
  </si>
  <si>
    <r>
      <t>200公尺男女混合接力:</t>
    </r>
    <r>
      <rPr>
        <b/>
        <sz val="12"/>
        <color indexed="10"/>
        <rFont val="新細明體"/>
        <family val="1"/>
        <charset val="136"/>
      </rPr>
      <t>不限式，至少要一棒次為女生</t>
    </r>
    <phoneticPr fontId="2" type="noConversion"/>
  </si>
  <si>
    <t>200公尺男女混合接力</t>
    <phoneticPr fontId="2" type="noConversion"/>
  </si>
  <si>
    <t>200公尺個人混合式
限國小五六年級組（含）以上報名</t>
    <phoneticPr fontId="2" type="noConversion"/>
  </si>
  <si>
    <t>請　輸　入　參    賽    選　手　資　料</t>
    <phoneticPr fontId="2" type="noConversion"/>
  </si>
  <si>
    <t>*</t>
    <phoneticPr fontId="2" type="noConversion"/>
  </si>
  <si>
    <t>填寫完成後請將本報名表、選手照片一起Email至 taipei.sssc@gmail.com，照片命名選手姓名，如:王大明.jpg</t>
    <phoneticPr fontId="2" type="noConversion"/>
  </si>
  <si>
    <t>國泰世華銀行 南港分行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</si>
</sst>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99999]####\-####;\(0#\)\ ####\-####"/>
    <numFmt numFmtId="177" formatCode="[&gt;99999999]0000\-000\-000;000\-000\-000"/>
    <numFmt numFmtId="178" formatCode="mm:ss.00"/>
    <numFmt numFmtId="179" formatCode="0_);[Red]\(0\)"/>
  </numFmts>
  <fonts count="23">
    <font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indexed="1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</font>
    <font>
      <b/>
      <sz val="12"/>
      <color theme="1" tint="0.499984740745262"/>
      <name val="新細明體"/>
      <family val="2"/>
      <charset val="136"/>
      <scheme val="minor"/>
    </font>
    <font>
      <b/>
      <sz val="12"/>
      <color theme="1" tint="0.499984740745262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FE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/>
    <xf numFmtId="0" fontId="0" fillId="0" borderId="0" xfId="0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178" fontId="6" fillId="3" borderId="7" xfId="0" applyNumberFormat="1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78" fontId="6" fillId="4" borderId="7" xfId="0" applyNumberFormat="1" applyFont="1" applyFill="1" applyBorder="1" applyAlignment="1" applyProtection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178" fontId="6" fillId="4" borderId="10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0" borderId="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righ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0" fontId="6" fillId="5" borderId="8" xfId="0" applyNumberFormat="1" applyFont="1" applyFill="1" applyBorder="1" applyAlignment="1" applyProtection="1">
      <alignment horizontal="center" vertical="center"/>
    </xf>
    <xf numFmtId="0" fontId="6" fillId="5" borderId="9" xfId="0" applyNumberFormat="1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21" fontId="6" fillId="5" borderId="7" xfId="0" applyNumberFormat="1" applyFont="1" applyFill="1" applyBorder="1" applyAlignment="1" applyProtection="1">
      <alignment horizontal="center" vertical="center"/>
    </xf>
    <xf numFmtId="21" fontId="6" fillId="5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9" fontId="7" fillId="0" borderId="2" xfId="4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7" borderId="2" xfId="3" applyFont="1" applyFill="1" applyBorder="1" applyAlignment="1" applyProtection="1">
      <alignment horizontal="center" vertical="center"/>
      <protection locked="0"/>
    </xf>
    <xf numFmtId="14" fontId="7" fillId="7" borderId="2" xfId="3" applyNumberFormat="1" applyFont="1" applyFill="1" applyBorder="1" applyAlignment="1" applyProtection="1">
      <alignment horizontal="center" vertical="center"/>
      <protection locked="0"/>
    </xf>
    <xf numFmtId="178" fontId="7" fillId="7" borderId="2" xfId="3" applyNumberFormat="1" applyFont="1" applyFill="1" applyBorder="1" applyAlignment="1" applyProtection="1">
      <alignment horizontal="center" vertical="center"/>
      <protection locked="0"/>
    </xf>
    <xf numFmtId="178" fontId="7" fillId="7" borderId="7" xfId="3" applyNumberFormat="1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178" fontId="7" fillId="7" borderId="7" xfId="0" applyNumberFormat="1" applyFont="1" applyFill="1" applyBorder="1" applyAlignment="1" applyProtection="1">
      <alignment horizontal="center" vertical="center"/>
      <protection locked="0"/>
    </xf>
    <xf numFmtId="178" fontId="7" fillId="6" borderId="19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NumberFormat="1" applyFont="1" applyProtection="1">
      <alignment vertical="center"/>
    </xf>
    <xf numFmtId="0" fontId="17" fillId="0" borderId="6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Protection="1">
      <alignment vertical="center"/>
    </xf>
    <xf numFmtId="49" fontId="0" fillId="0" borderId="0" xfId="0" applyNumberFormat="1" applyProtection="1">
      <alignment vertical="center"/>
    </xf>
    <xf numFmtId="179" fontId="7" fillId="6" borderId="2" xfId="3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7" borderId="2" xfId="1" applyFont="1" applyFill="1" applyBorder="1" applyAlignment="1" applyProtection="1">
      <alignment horizontal="left" vertical="center"/>
      <protection locked="0"/>
    </xf>
    <xf numFmtId="49" fontId="9" fillId="7" borderId="2" xfId="0" applyNumberFormat="1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7" fillId="9" borderId="2" xfId="3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Alignment="1" applyProtection="1">
      <alignment horizontal="left" vertical="center"/>
    </xf>
    <xf numFmtId="0" fontId="7" fillId="9" borderId="2" xfId="3" applyFont="1" applyFill="1" applyBorder="1" applyAlignment="1" applyProtection="1">
      <alignment horizontal="left" vertical="center"/>
      <protection locked="0"/>
    </xf>
    <xf numFmtId="0" fontId="7" fillId="9" borderId="2" xfId="0" applyFont="1" applyFill="1" applyBorder="1" applyAlignment="1" applyProtection="1">
      <alignment horizontal="left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  <protection locked="0"/>
    </xf>
    <xf numFmtId="49" fontId="7" fillId="9" borderId="9" xfId="0" applyNumberFormat="1" applyFont="1" applyFill="1" applyBorder="1" applyAlignment="1" applyProtection="1">
      <alignment horizontal="center" vertical="center"/>
      <protection locked="0"/>
    </xf>
    <xf numFmtId="49" fontId="0" fillId="9" borderId="2" xfId="0" applyNumberFormat="1" applyFont="1" applyFill="1" applyBorder="1" applyAlignment="1" applyProtection="1">
      <alignment horizontal="left" vertical="center"/>
      <protection locked="0"/>
    </xf>
    <xf numFmtId="49" fontId="9" fillId="9" borderId="2" xfId="0" applyNumberFormat="1" applyFont="1" applyFill="1" applyBorder="1" applyAlignment="1" applyProtection="1">
      <alignment horizontal="left" vertical="center"/>
      <protection locked="0"/>
    </xf>
    <xf numFmtId="0" fontId="21" fillId="9" borderId="0" xfId="0" applyFont="1" applyFill="1" applyProtection="1">
      <alignment vertical="center"/>
    </xf>
    <xf numFmtId="0" fontId="22" fillId="9" borderId="12" xfId="0" applyFont="1" applyFill="1" applyBorder="1" applyAlignment="1" applyProtection="1">
      <alignment vertical="center"/>
    </xf>
    <xf numFmtId="0" fontId="6" fillId="9" borderId="2" xfId="0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right" vertical="center"/>
    </xf>
    <xf numFmtId="178" fontId="7" fillId="7" borderId="2" xfId="0" applyNumberFormat="1" applyFont="1" applyFill="1" applyBorder="1" applyAlignment="1" applyProtection="1">
      <alignment horizontal="center" vertical="center"/>
      <protection locked="0"/>
    </xf>
    <xf numFmtId="178" fontId="7" fillId="7" borderId="9" xfId="0" applyNumberFormat="1" applyFont="1" applyFill="1" applyBorder="1" applyAlignment="1" applyProtection="1">
      <alignment horizontal="center" vertical="center"/>
      <protection locked="0"/>
    </xf>
    <xf numFmtId="0" fontId="19" fillId="7" borderId="2" xfId="7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7" fillId="9" borderId="9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 applyProtection="1">
      <alignment horizontal="left" vertical="center"/>
      <protection locked="0"/>
    </xf>
    <xf numFmtId="178" fontId="7" fillId="7" borderId="10" xfId="0" applyNumberFormat="1" applyFont="1" applyFill="1" applyBorder="1" applyAlignment="1" applyProtection="1">
      <alignment horizontal="center" vertical="center"/>
      <protection locked="0"/>
    </xf>
    <xf numFmtId="0" fontId="1" fillId="8" borderId="26" xfId="0" applyFont="1" applyFill="1" applyBorder="1" applyAlignment="1" applyProtection="1">
      <alignment vertical="center" wrapText="1"/>
    </xf>
    <xf numFmtId="0" fontId="9" fillId="9" borderId="2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178" fontId="7" fillId="7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14" fillId="8" borderId="0" xfId="0" applyFont="1" applyFill="1" applyBorder="1" applyAlignment="1" applyProtection="1">
      <alignment horizontal="center" vertical="center" wrapText="1"/>
    </xf>
    <xf numFmtId="0" fontId="14" fillId="8" borderId="20" xfId="0" applyFont="1" applyFill="1" applyBorder="1" applyAlignment="1" applyProtection="1">
      <alignment horizontal="center" vertical="center" wrapText="1"/>
    </xf>
    <xf numFmtId="178" fontId="7" fillId="7" borderId="9" xfId="0" applyNumberFormat="1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center" vertical="center"/>
    </xf>
    <xf numFmtId="178" fontId="7" fillId="9" borderId="6" xfId="0" applyNumberFormat="1" applyFont="1" applyFill="1" applyBorder="1" applyAlignment="1" applyProtection="1">
      <alignment horizontal="center" vertical="center"/>
      <protection locked="0"/>
    </xf>
    <xf numFmtId="178" fontId="7" fillId="9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center" vertical="center"/>
    </xf>
    <xf numFmtId="0" fontId="1" fillId="8" borderId="26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49" fontId="8" fillId="0" borderId="13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</cellXfs>
  <cellStyles count="8">
    <cellStyle name="一般" xfId="0" builtinId="0"/>
    <cellStyle name="一般 2" xfId="1"/>
    <cellStyle name="一般 3" xfId="2"/>
    <cellStyle name="一般 4" xfId="3"/>
    <cellStyle name="百分比" xfId="4" builtinId="5"/>
    <cellStyle name="百分比 2" xfId="5"/>
    <cellStyle name="百分比 3" xfId="6"/>
    <cellStyle name="超連結" xfId="7" builtinId="8"/>
  </cellStyles>
  <dxfs count="0"/>
  <tableStyles count="0" defaultTableStyle="TableStyleMedium2" defaultPivotStyle="PivotStyleLight16"/>
  <colors>
    <mruColors>
      <color rgb="FF66CCFF"/>
      <color rgb="FFFFFF66"/>
      <color rgb="FFCCECFF"/>
      <color rgb="FF75D1FF"/>
      <color rgb="FFDDDFE2"/>
      <color rgb="FF5CCECC"/>
      <color rgb="FF97D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  <pageSetUpPr fitToPage="1"/>
  </sheetPr>
  <dimension ref="A1:AD57"/>
  <sheetViews>
    <sheetView tabSelected="1" zoomScaleNormal="100" zoomScalePageLayoutView="80" workbookViewId="0">
      <selection activeCell="M17" sqref="M17"/>
    </sheetView>
  </sheetViews>
  <sheetFormatPr defaultColWidth="9" defaultRowHeight="16.5"/>
  <cols>
    <col min="1" max="1" width="15" style="9" bestFit="1" customWidth="1"/>
    <col min="2" max="2" width="20.5" style="9" bestFit="1" customWidth="1"/>
    <col min="3" max="3" width="12.25" style="9" customWidth="1"/>
    <col min="4" max="4" width="16.625" style="9" bestFit="1" customWidth="1"/>
    <col min="5" max="6" width="16.625" style="9" customWidth="1"/>
    <col min="7" max="7" width="7.75" style="83" customWidth="1"/>
    <col min="8" max="9" width="16.625" style="9" customWidth="1"/>
    <col min="10" max="10" width="11.625" style="9" customWidth="1"/>
    <col min="11" max="11" width="13.625" style="9" customWidth="1"/>
    <col min="12" max="12" width="10.625" style="9" customWidth="1"/>
    <col min="13" max="13" width="15" style="9" bestFit="1" customWidth="1"/>
    <col min="14" max="14" width="12.125" style="9" bestFit="1" customWidth="1"/>
    <col min="15" max="15" width="22" style="9" customWidth="1"/>
    <col min="16" max="16" width="12.125" style="9" customWidth="1"/>
    <col min="17" max="17" width="25.375" style="9" bestFit="1" customWidth="1"/>
    <col min="18" max="18" width="15" style="9" bestFit="1" customWidth="1"/>
    <col min="19" max="19" width="15" style="9" customWidth="1"/>
    <col min="20" max="21" width="9.5" style="58" customWidth="1"/>
    <col min="22" max="22" width="29.75" style="9" customWidth="1"/>
    <col min="23" max="23" width="9" style="9" customWidth="1"/>
    <col min="24" max="24" width="16.625" style="9" hidden="1" customWidth="1"/>
    <col min="25" max="26" width="14.625" style="9" hidden="1" customWidth="1"/>
    <col min="27" max="28" width="17.5" style="9" hidden="1" customWidth="1"/>
    <col min="29" max="29" width="4.625" style="9" hidden="1" customWidth="1"/>
    <col min="30" max="30" width="2.625" style="9" hidden="1" customWidth="1"/>
    <col min="31" max="16384" width="9" style="9"/>
  </cols>
  <sheetData>
    <row r="1" spans="1:30" ht="21">
      <c r="A1" s="119" t="s">
        <v>157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93"/>
      <c r="P1" s="64"/>
      <c r="Q1" s="61"/>
      <c r="R1" s="61"/>
      <c r="S1" s="61"/>
      <c r="T1" s="65"/>
      <c r="U1" s="65"/>
      <c r="V1" s="61"/>
      <c r="W1" s="30"/>
      <c r="X1" s="31"/>
      <c r="Y1" s="31"/>
      <c r="Z1" s="31"/>
      <c r="AA1" s="31"/>
      <c r="AB1" s="31"/>
    </row>
    <row r="2" spans="1:30" ht="16.5" customHeight="1">
      <c r="A2" s="94"/>
      <c r="B2" s="94"/>
      <c r="C2" s="94"/>
      <c r="D2" s="62"/>
      <c r="E2" s="63" t="s">
        <v>125</v>
      </c>
      <c r="F2" s="97"/>
      <c r="G2" s="149" t="s">
        <v>126</v>
      </c>
      <c r="H2" s="149"/>
      <c r="I2" s="81" t="s">
        <v>158</v>
      </c>
      <c r="J2" s="149" t="s">
        <v>124</v>
      </c>
      <c r="K2" s="149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61"/>
      <c r="W2" s="30"/>
      <c r="X2" s="31"/>
      <c r="Y2" s="31"/>
      <c r="Z2" s="31"/>
      <c r="AA2" s="31"/>
      <c r="AB2" s="31"/>
    </row>
    <row r="3" spans="1:30" ht="28.5" customHeight="1" thickBot="1">
      <c r="A3" s="150" t="s">
        <v>159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T3" s="9"/>
      <c r="U3" s="9"/>
      <c r="V3" s="66"/>
      <c r="W3" s="32"/>
      <c r="X3" s="6"/>
      <c r="Y3" s="6"/>
      <c r="Z3" s="6"/>
      <c r="AA3" s="6"/>
      <c r="AB3" s="6"/>
    </row>
    <row r="4" spans="1:30" ht="36" customHeight="1">
      <c r="A4" s="134" t="s">
        <v>19</v>
      </c>
      <c r="B4" s="133" t="s">
        <v>140</v>
      </c>
      <c r="C4" s="158" t="s">
        <v>136</v>
      </c>
      <c r="D4" s="133" t="s">
        <v>137</v>
      </c>
      <c r="E4" s="158" t="s">
        <v>138</v>
      </c>
      <c r="F4" s="123" t="s">
        <v>141</v>
      </c>
      <c r="G4" s="159" t="s">
        <v>143</v>
      </c>
      <c r="H4" s="133" t="s">
        <v>139</v>
      </c>
      <c r="I4" s="133"/>
      <c r="J4" s="123" t="s">
        <v>114</v>
      </c>
      <c r="K4" s="129" t="s">
        <v>142</v>
      </c>
      <c r="L4" s="129"/>
      <c r="M4" s="129"/>
      <c r="N4" s="130"/>
      <c r="O4" s="151" t="s">
        <v>156</v>
      </c>
      <c r="P4" s="152" t="s">
        <v>134</v>
      </c>
      <c r="Q4" s="153"/>
      <c r="R4" s="153"/>
      <c r="S4" s="153"/>
      <c r="T4" s="153"/>
      <c r="U4" s="154"/>
      <c r="V4" s="136" t="s">
        <v>98</v>
      </c>
      <c r="W4" s="32"/>
      <c r="X4" s="6"/>
      <c r="Y4" s="6"/>
      <c r="Z4" s="6"/>
      <c r="AA4" s="6"/>
      <c r="AB4" s="6"/>
    </row>
    <row r="5" spans="1:30" ht="28.5" customHeight="1">
      <c r="A5" s="135"/>
      <c r="B5" s="126"/>
      <c r="C5" s="124"/>
      <c r="D5" s="126"/>
      <c r="E5" s="124"/>
      <c r="F5" s="124"/>
      <c r="G5" s="160"/>
      <c r="H5" s="126" t="s">
        <v>95</v>
      </c>
      <c r="I5" s="126" t="s">
        <v>71</v>
      </c>
      <c r="J5" s="127"/>
      <c r="K5" s="131"/>
      <c r="L5" s="131"/>
      <c r="M5" s="131"/>
      <c r="N5" s="132"/>
      <c r="O5" s="151"/>
      <c r="P5" s="155" t="s">
        <v>135</v>
      </c>
      <c r="Q5" s="156"/>
      <c r="R5" s="156"/>
      <c r="S5" s="156"/>
      <c r="T5" s="156"/>
      <c r="U5" s="157"/>
      <c r="V5" s="136"/>
      <c r="W5" s="32"/>
      <c r="X5" s="6"/>
      <c r="Y5" s="6"/>
      <c r="Z5" s="6"/>
      <c r="AA5" s="6"/>
      <c r="AB5" s="6"/>
    </row>
    <row r="6" spans="1:30" ht="19.5" customHeight="1">
      <c r="A6" s="135"/>
      <c r="B6" s="126"/>
      <c r="C6" s="125"/>
      <c r="D6" s="126"/>
      <c r="E6" s="125"/>
      <c r="F6" s="125"/>
      <c r="G6" s="161"/>
      <c r="H6" s="126"/>
      <c r="I6" s="126"/>
      <c r="J6" s="128"/>
      <c r="K6" s="67" t="s">
        <v>121</v>
      </c>
      <c r="L6" s="67" t="s">
        <v>20</v>
      </c>
      <c r="M6" s="68" t="s">
        <v>21</v>
      </c>
      <c r="N6" s="69" t="s">
        <v>113</v>
      </c>
      <c r="O6" s="151"/>
      <c r="P6" s="70" t="s">
        <v>122</v>
      </c>
      <c r="Q6" s="68" t="s">
        <v>22</v>
      </c>
      <c r="R6" s="67" t="s">
        <v>123</v>
      </c>
      <c r="S6" s="67" t="s">
        <v>113</v>
      </c>
      <c r="T6" s="85" t="s">
        <v>127</v>
      </c>
      <c r="U6" s="86" t="s">
        <v>144</v>
      </c>
      <c r="V6" s="136"/>
      <c r="W6" s="32"/>
      <c r="X6" s="6"/>
      <c r="Y6" s="7"/>
      <c r="Z6" s="7"/>
      <c r="AA6" s="6"/>
      <c r="AB6" s="6"/>
    </row>
    <row r="7" spans="1:30" ht="19.5" customHeight="1">
      <c r="A7" s="80">
        <v>1</v>
      </c>
      <c r="B7" s="95"/>
      <c r="C7" s="95"/>
      <c r="D7" s="71"/>
      <c r="E7" s="71"/>
      <c r="F7" s="72"/>
      <c r="G7" s="84">
        <f>IF(F7&lt;&gt;"",2020-YEAR(F7),0)</f>
        <v>0</v>
      </c>
      <c r="H7" s="71"/>
      <c r="I7" s="71"/>
      <c r="J7" s="95"/>
      <c r="K7" s="98"/>
      <c r="L7" s="73"/>
      <c r="M7" s="98"/>
      <c r="N7" s="74"/>
      <c r="O7" s="151"/>
      <c r="P7" s="140"/>
      <c r="Q7" s="122" t="s">
        <v>110</v>
      </c>
      <c r="R7" s="100"/>
      <c r="S7" s="121"/>
      <c r="T7" s="87" t="e">
        <f>VLOOKUP(R7,D7:G56,4,FALSE)</f>
        <v>#N/A</v>
      </c>
      <c r="U7" s="120" t="e">
        <f>SUM(T7:T10)</f>
        <v>#N/A</v>
      </c>
      <c r="V7" s="136"/>
      <c r="W7" s="32"/>
      <c r="X7" s="6" t="s">
        <v>55</v>
      </c>
      <c r="Y7" s="8" t="s">
        <v>47</v>
      </c>
      <c r="Z7" s="8" t="s">
        <v>84</v>
      </c>
      <c r="AA7" s="8" t="s">
        <v>100</v>
      </c>
      <c r="AB7" s="8" t="s">
        <v>150</v>
      </c>
      <c r="AC7" s="33" t="s">
        <v>72</v>
      </c>
      <c r="AD7" s="33" t="s">
        <v>75</v>
      </c>
    </row>
    <row r="8" spans="1:30" ht="19.5">
      <c r="A8" s="80">
        <v>2</v>
      </c>
      <c r="B8" s="95"/>
      <c r="C8" s="95"/>
      <c r="D8" s="71"/>
      <c r="E8" s="71"/>
      <c r="F8" s="72"/>
      <c r="G8" s="84">
        <f t="shared" ref="G8:G56" si="0">IF(F8&lt;&gt;"",2020-YEAR(F8),0)</f>
        <v>0</v>
      </c>
      <c r="H8" s="71"/>
      <c r="I8" s="71"/>
      <c r="J8" s="95"/>
      <c r="K8" s="98"/>
      <c r="L8" s="73"/>
      <c r="M8" s="98"/>
      <c r="N8" s="74"/>
      <c r="O8" s="151"/>
      <c r="P8" s="140"/>
      <c r="Q8" s="122"/>
      <c r="R8" s="100"/>
      <c r="S8" s="121"/>
      <c r="T8" s="87" t="e">
        <f>VLOOKUP(R8,D7:G56,4,FALSE)</f>
        <v>#N/A</v>
      </c>
      <c r="U8" s="120"/>
      <c r="V8" s="136"/>
      <c r="W8" s="32"/>
      <c r="X8" s="6" t="s">
        <v>56</v>
      </c>
      <c r="Y8" s="8" t="s">
        <v>46</v>
      </c>
      <c r="Z8" s="8" t="s">
        <v>85</v>
      </c>
      <c r="AA8" s="8" t="s">
        <v>101</v>
      </c>
      <c r="AB8" s="8" t="s">
        <v>151</v>
      </c>
      <c r="AC8" s="33" t="s">
        <v>73</v>
      </c>
      <c r="AD8" s="33" t="s">
        <v>76</v>
      </c>
    </row>
    <row r="9" spans="1:30" ht="19.5">
      <c r="A9" s="80">
        <v>3</v>
      </c>
      <c r="B9" s="96"/>
      <c r="C9" s="96"/>
      <c r="D9" s="75"/>
      <c r="E9" s="75"/>
      <c r="F9" s="72"/>
      <c r="G9" s="84">
        <f t="shared" si="0"/>
        <v>0</v>
      </c>
      <c r="H9" s="71"/>
      <c r="I9" s="71"/>
      <c r="J9" s="96"/>
      <c r="K9" s="99"/>
      <c r="L9" s="108"/>
      <c r="M9" s="99"/>
      <c r="N9" s="76"/>
      <c r="O9" s="151"/>
      <c r="P9" s="140"/>
      <c r="Q9" s="122"/>
      <c r="R9" s="100"/>
      <c r="S9" s="121"/>
      <c r="T9" s="87" t="e">
        <f>VLOOKUP(R9,D7:G56,4,FALSE)</f>
        <v>#N/A</v>
      </c>
      <c r="U9" s="120"/>
      <c r="V9" s="136"/>
      <c r="W9" s="32"/>
      <c r="X9" s="6" t="s">
        <v>57</v>
      </c>
      <c r="Y9" s="8" t="s">
        <v>24</v>
      </c>
      <c r="Z9" s="8" t="s">
        <v>86</v>
      </c>
      <c r="AA9" s="8" t="s">
        <v>103</v>
      </c>
      <c r="AB9" s="8"/>
      <c r="AC9" s="33"/>
      <c r="AD9" s="33"/>
    </row>
    <row r="10" spans="1:30" ht="19.5">
      <c r="A10" s="80">
        <v>4</v>
      </c>
      <c r="B10" s="96"/>
      <c r="C10" s="96"/>
      <c r="D10" s="75"/>
      <c r="E10" s="75"/>
      <c r="F10" s="72"/>
      <c r="G10" s="84">
        <f t="shared" si="0"/>
        <v>0</v>
      </c>
      <c r="H10" s="71"/>
      <c r="I10" s="71"/>
      <c r="J10" s="96"/>
      <c r="K10" s="99"/>
      <c r="L10" s="108"/>
      <c r="M10" s="99"/>
      <c r="N10" s="76"/>
      <c r="O10" s="151"/>
      <c r="P10" s="140"/>
      <c r="Q10" s="122"/>
      <c r="R10" s="100"/>
      <c r="S10" s="121"/>
      <c r="T10" s="87" t="e">
        <f>VLOOKUP(R10,D7:G56,4,FALSE)</f>
        <v>#N/A</v>
      </c>
      <c r="U10" s="120"/>
      <c r="V10" s="136"/>
      <c r="W10" s="32"/>
      <c r="X10" s="6" t="s">
        <v>58</v>
      </c>
      <c r="Y10" s="8" t="s">
        <v>25</v>
      </c>
      <c r="Z10" s="8" t="s">
        <v>87</v>
      </c>
      <c r="AA10" s="8" t="s">
        <v>104</v>
      </c>
      <c r="AB10" s="8"/>
      <c r="AC10" s="33"/>
      <c r="AD10" s="33"/>
    </row>
    <row r="11" spans="1:30" ht="19.5">
      <c r="A11" s="80">
        <v>5</v>
      </c>
      <c r="B11" s="96"/>
      <c r="C11" s="96"/>
      <c r="D11" s="75"/>
      <c r="E11" s="75"/>
      <c r="F11" s="72"/>
      <c r="G11" s="84">
        <f t="shared" si="0"/>
        <v>0</v>
      </c>
      <c r="H11" s="71"/>
      <c r="I11" s="71"/>
      <c r="J11" s="96"/>
      <c r="K11" s="99"/>
      <c r="L11" s="108"/>
      <c r="M11" s="99"/>
      <c r="N11" s="76"/>
      <c r="O11" s="151"/>
      <c r="P11" s="140"/>
      <c r="Q11" s="122" t="s">
        <v>106</v>
      </c>
      <c r="R11" s="100"/>
      <c r="S11" s="121"/>
      <c r="T11" s="87" t="e">
        <f>VLOOKUP(R11,D7:G56,4,FALSE)</f>
        <v>#N/A</v>
      </c>
      <c r="U11" s="120" t="e">
        <f>SUM(T11:T14)</f>
        <v>#N/A</v>
      </c>
      <c r="V11" s="136"/>
      <c r="W11" s="32"/>
      <c r="X11" s="6" t="s">
        <v>31</v>
      </c>
      <c r="Y11" s="8" t="s">
        <v>45</v>
      </c>
      <c r="Z11" s="8" t="s">
        <v>88</v>
      </c>
      <c r="AA11" s="8"/>
      <c r="AB11" s="8"/>
      <c r="AC11" s="33"/>
      <c r="AD11" s="33"/>
    </row>
    <row r="12" spans="1:30" ht="19.5">
      <c r="A12" s="80">
        <v>6</v>
      </c>
      <c r="B12" s="96"/>
      <c r="C12" s="96"/>
      <c r="D12" s="75"/>
      <c r="E12" s="75"/>
      <c r="F12" s="72"/>
      <c r="G12" s="84">
        <f t="shared" si="0"/>
        <v>0</v>
      </c>
      <c r="H12" s="71"/>
      <c r="I12" s="71"/>
      <c r="J12" s="96"/>
      <c r="K12" s="99"/>
      <c r="L12" s="108"/>
      <c r="M12" s="99"/>
      <c r="N12" s="76"/>
      <c r="O12" s="151"/>
      <c r="P12" s="140"/>
      <c r="Q12" s="122"/>
      <c r="R12" s="100"/>
      <c r="S12" s="121"/>
      <c r="T12" s="87" t="e">
        <f>VLOOKUP(R12,D7:G56,4,FALSE)</f>
        <v>#N/A</v>
      </c>
      <c r="U12" s="120"/>
      <c r="V12" s="136"/>
      <c r="W12" s="32"/>
      <c r="X12" s="6" t="s">
        <v>59</v>
      </c>
      <c r="Y12" s="8" t="s">
        <v>26</v>
      </c>
      <c r="Z12" s="8" t="s">
        <v>89</v>
      </c>
      <c r="AA12" s="6"/>
      <c r="AB12" s="6"/>
      <c r="AC12" s="33"/>
      <c r="AD12" s="33"/>
    </row>
    <row r="13" spans="1:30" ht="19.5">
      <c r="A13" s="80">
        <v>7</v>
      </c>
      <c r="B13" s="96"/>
      <c r="C13" s="96"/>
      <c r="D13" s="75"/>
      <c r="E13" s="75"/>
      <c r="F13" s="75"/>
      <c r="G13" s="84">
        <f t="shared" si="0"/>
        <v>0</v>
      </c>
      <c r="H13" s="75"/>
      <c r="I13" s="75"/>
      <c r="J13" s="96"/>
      <c r="K13" s="99"/>
      <c r="L13" s="108"/>
      <c r="M13" s="99"/>
      <c r="N13" s="76"/>
      <c r="O13" s="117"/>
      <c r="P13" s="140"/>
      <c r="Q13" s="122"/>
      <c r="R13" s="100"/>
      <c r="S13" s="121"/>
      <c r="T13" s="87" t="e">
        <f>VLOOKUP(R13,D7:G56,4,FALSE)</f>
        <v>#N/A</v>
      </c>
      <c r="U13" s="120"/>
      <c r="V13" s="136"/>
      <c r="W13" s="32"/>
      <c r="X13" s="6" t="s">
        <v>62</v>
      </c>
      <c r="Y13" s="8" t="s">
        <v>27</v>
      </c>
      <c r="Z13" s="8" t="s">
        <v>90</v>
      </c>
      <c r="AA13" s="6"/>
      <c r="AB13" s="6"/>
      <c r="AC13" s="33"/>
      <c r="AD13" s="33"/>
    </row>
    <row r="14" spans="1:30" ht="19.5">
      <c r="A14" s="80">
        <v>8</v>
      </c>
      <c r="B14" s="96"/>
      <c r="C14" s="96"/>
      <c r="D14" s="75"/>
      <c r="E14" s="75"/>
      <c r="F14" s="75"/>
      <c r="G14" s="84">
        <f t="shared" si="0"/>
        <v>0</v>
      </c>
      <c r="H14" s="75"/>
      <c r="I14" s="75"/>
      <c r="J14" s="96"/>
      <c r="K14" s="99"/>
      <c r="L14" s="108"/>
      <c r="M14" s="99"/>
      <c r="N14" s="76"/>
      <c r="O14" s="117"/>
      <c r="P14" s="140"/>
      <c r="Q14" s="122"/>
      <c r="R14" s="100"/>
      <c r="S14" s="121"/>
      <c r="T14" s="87" t="e">
        <f>VLOOKUP(R14,D7:G56,4,FALSE)</f>
        <v>#N/A</v>
      </c>
      <c r="U14" s="120"/>
      <c r="V14" s="136"/>
      <c r="W14" s="32"/>
      <c r="X14" s="6" t="s">
        <v>36</v>
      </c>
      <c r="Y14" s="8" t="s">
        <v>23</v>
      </c>
      <c r="Z14" s="8" t="s">
        <v>94</v>
      </c>
      <c r="AA14" s="6"/>
      <c r="AB14" s="6"/>
      <c r="AC14" s="33"/>
      <c r="AD14" s="33"/>
    </row>
    <row r="15" spans="1:30" ht="19.5">
      <c r="A15" s="80">
        <v>9</v>
      </c>
      <c r="B15" s="96"/>
      <c r="C15" s="96"/>
      <c r="D15" s="75"/>
      <c r="E15" s="75"/>
      <c r="F15" s="75"/>
      <c r="G15" s="84">
        <f t="shared" si="0"/>
        <v>0</v>
      </c>
      <c r="H15" s="75"/>
      <c r="I15" s="75"/>
      <c r="J15" s="96"/>
      <c r="K15" s="99"/>
      <c r="L15" s="108"/>
      <c r="M15" s="99"/>
      <c r="N15" s="76"/>
      <c r="O15" s="117"/>
      <c r="P15" s="140"/>
      <c r="Q15" s="122" t="s">
        <v>102</v>
      </c>
      <c r="R15" s="100"/>
      <c r="S15" s="121"/>
      <c r="T15" s="87" t="e">
        <f>VLOOKUP(R15,D7:G56,4,FALSE)</f>
        <v>#N/A</v>
      </c>
      <c r="U15" s="120" t="e">
        <f>SUM(T15:T18)</f>
        <v>#N/A</v>
      </c>
      <c r="V15" s="136"/>
      <c r="W15" s="32"/>
      <c r="X15" s="6" t="s">
        <v>37</v>
      </c>
      <c r="Y15" s="8" t="s">
        <v>48</v>
      </c>
      <c r="Z15" s="8" t="s">
        <v>93</v>
      </c>
      <c r="AA15" s="6"/>
      <c r="AB15" s="6"/>
      <c r="AC15" s="33"/>
      <c r="AD15" s="33"/>
    </row>
    <row r="16" spans="1:30" ht="19.5">
      <c r="A16" s="80">
        <v>10</v>
      </c>
      <c r="B16" s="96"/>
      <c r="C16" s="96"/>
      <c r="D16" s="75"/>
      <c r="E16" s="75"/>
      <c r="F16" s="75"/>
      <c r="G16" s="84">
        <f t="shared" si="0"/>
        <v>0</v>
      </c>
      <c r="H16" s="75"/>
      <c r="I16" s="75"/>
      <c r="J16" s="96"/>
      <c r="K16" s="99"/>
      <c r="L16" s="108"/>
      <c r="M16" s="99"/>
      <c r="N16" s="76"/>
      <c r="O16" s="117"/>
      <c r="P16" s="140"/>
      <c r="Q16" s="122"/>
      <c r="R16" s="100"/>
      <c r="S16" s="121"/>
      <c r="T16" s="87" t="e">
        <f>VLOOKUP(R16,D7:G56,4,FALSE)</f>
        <v>#N/A</v>
      </c>
      <c r="U16" s="120"/>
      <c r="V16" s="136"/>
      <c r="W16" s="32"/>
      <c r="X16" s="6" t="s">
        <v>38</v>
      </c>
      <c r="Y16" s="8"/>
      <c r="Z16" s="8" t="s">
        <v>92</v>
      </c>
      <c r="AA16" s="6"/>
      <c r="AB16" s="6"/>
      <c r="AC16" s="33"/>
      <c r="AD16" s="33"/>
    </row>
    <row r="17" spans="1:30" ht="19.5">
      <c r="A17" s="80">
        <v>11</v>
      </c>
      <c r="B17" s="96"/>
      <c r="C17" s="96"/>
      <c r="D17" s="75"/>
      <c r="E17" s="75"/>
      <c r="F17" s="75"/>
      <c r="G17" s="84">
        <f t="shared" si="0"/>
        <v>0</v>
      </c>
      <c r="H17" s="75"/>
      <c r="I17" s="75"/>
      <c r="J17" s="96"/>
      <c r="K17" s="99"/>
      <c r="L17" s="108"/>
      <c r="M17" s="99"/>
      <c r="N17" s="76"/>
      <c r="O17" s="117"/>
      <c r="P17" s="140"/>
      <c r="Q17" s="122"/>
      <c r="R17" s="100"/>
      <c r="S17" s="121"/>
      <c r="T17" s="87" t="e">
        <f>VLOOKUP(R17,D7:G56,4,FALSE)</f>
        <v>#N/A</v>
      </c>
      <c r="U17" s="120"/>
      <c r="V17" s="136"/>
      <c r="W17" s="32"/>
      <c r="X17" s="6" t="s">
        <v>32</v>
      </c>
      <c r="Y17" s="8"/>
      <c r="Z17" s="8" t="s">
        <v>91</v>
      </c>
      <c r="AA17" s="6"/>
      <c r="AB17" s="6"/>
      <c r="AC17" s="33"/>
      <c r="AD17" s="33"/>
    </row>
    <row r="18" spans="1:30" ht="19.5">
      <c r="A18" s="80">
        <v>12</v>
      </c>
      <c r="B18" s="96"/>
      <c r="C18" s="96"/>
      <c r="D18" s="75"/>
      <c r="E18" s="75"/>
      <c r="F18" s="75"/>
      <c r="G18" s="84">
        <f t="shared" si="0"/>
        <v>0</v>
      </c>
      <c r="H18" s="75"/>
      <c r="I18" s="75"/>
      <c r="J18" s="96"/>
      <c r="K18" s="99"/>
      <c r="L18" s="108"/>
      <c r="M18" s="99"/>
      <c r="N18" s="76"/>
      <c r="O18" s="117"/>
      <c r="P18" s="140"/>
      <c r="Q18" s="122"/>
      <c r="R18" s="100"/>
      <c r="S18" s="121"/>
      <c r="T18" s="87" t="e">
        <f>VLOOKUP(R18,D7:G56,4,FALSE)</f>
        <v>#N/A</v>
      </c>
      <c r="U18" s="120"/>
      <c r="V18" s="136"/>
      <c r="W18" s="32"/>
      <c r="X18" s="6" t="s">
        <v>33</v>
      </c>
      <c r="Y18" s="8"/>
      <c r="Z18" s="8"/>
      <c r="AA18" s="6"/>
      <c r="AB18" s="6"/>
      <c r="AC18" s="33"/>
      <c r="AD18" s="33"/>
    </row>
    <row r="19" spans="1:30" ht="19.5">
      <c r="A19" s="80">
        <v>13</v>
      </c>
      <c r="B19" s="96"/>
      <c r="C19" s="96"/>
      <c r="D19" s="75"/>
      <c r="E19" s="75"/>
      <c r="F19" s="75"/>
      <c r="G19" s="84">
        <f t="shared" si="0"/>
        <v>0</v>
      </c>
      <c r="H19" s="75"/>
      <c r="I19" s="75"/>
      <c r="J19" s="96"/>
      <c r="K19" s="99"/>
      <c r="L19" s="108"/>
      <c r="M19" s="99"/>
      <c r="N19" s="76"/>
      <c r="O19" s="117"/>
      <c r="P19" s="140"/>
      <c r="Q19" s="122" t="s">
        <v>105</v>
      </c>
      <c r="R19" s="100"/>
      <c r="S19" s="121"/>
      <c r="T19" s="87" t="e">
        <f>VLOOKUP(R19,D7:G56,4,FALSE)</f>
        <v>#N/A</v>
      </c>
      <c r="U19" s="120" t="e">
        <f>SUM(T19:T22)</f>
        <v>#N/A</v>
      </c>
      <c r="V19" s="136"/>
      <c r="W19" s="32"/>
      <c r="X19" s="6" t="s">
        <v>34</v>
      </c>
      <c r="Y19" s="8"/>
      <c r="Z19" s="8"/>
      <c r="AA19" s="6"/>
      <c r="AB19" s="6"/>
      <c r="AC19" s="33"/>
      <c r="AD19" s="33"/>
    </row>
    <row r="20" spans="1:30" ht="19.5">
      <c r="A20" s="80">
        <v>14</v>
      </c>
      <c r="B20" s="96"/>
      <c r="C20" s="96"/>
      <c r="D20" s="75"/>
      <c r="E20" s="75"/>
      <c r="F20" s="75"/>
      <c r="G20" s="84">
        <f t="shared" si="0"/>
        <v>0</v>
      </c>
      <c r="H20" s="75"/>
      <c r="I20" s="75"/>
      <c r="J20" s="96"/>
      <c r="K20" s="99"/>
      <c r="L20" s="108"/>
      <c r="M20" s="99"/>
      <c r="N20" s="76"/>
      <c r="O20" s="117"/>
      <c r="P20" s="140"/>
      <c r="Q20" s="122"/>
      <c r="R20" s="100"/>
      <c r="S20" s="121"/>
      <c r="T20" s="87" t="e">
        <f>VLOOKUP(R20,D7:G56,4,FALSE)</f>
        <v>#N/A</v>
      </c>
      <c r="U20" s="120"/>
      <c r="V20" s="136"/>
      <c r="W20" s="32"/>
      <c r="X20" s="6" t="s">
        <v>35</v>
      </c>
      <c r="Y20" s="8"/>
      <c r="Z20" s="8"/>
      <c r="AA20" s="6"/>
      <c r="AB20" s="6"/>
      <c r="AC20" s="33"/>
      <c r="AD20" s="33"/>
    </row>
    <row r="21" spans="1:30" ht="19.5">
      <c r="A21" s="80">
        <v>15</v>
      </c>
      <c r="B21" s="96"/>
      <c r="C21" s="96"/>
      <c r="D21" s="75"/>
      <c r="E21" s="75"/>
      <c r="F21" s="75"/>
      <c r="G21" s="84">
        <f t="shared" si="0"/>
        <v>0</v>
      </c>
      <c r="H21" s="75"/>
      <c r="I21" s="75"/>
      <c r="J21" s="96"/>
      <c r="K21" s="99"/>
      <c r="L21" s="108"/>
      <c r="M21" s="99"/>
      <c r="N21" s="76"/>
      <c r="O21" s="117"/>
      <c r="P21" s="140"/>
      <c r="Q21" s="122"/>
      <c r="R21" s="100"/>
      <c r="S21" s="121"/>
      <c r="T21" s="87" t="e">
        <f>VLOOKUP(R21,D7:G56,4,FALSE)</f>
        <v>#N/A</v>
      </c>
      <c r="U21" s="120"/>
      <c r="V21" s="137"/>
      <c r="W21" s="32"/>
      <c r="X21" s="6" t="s">
        <v>39</v>
      </c>
      <c r="Y21" s="8"/>
      <c r="Z21" s="8"/>
      <c r="AA21" s="6"/>
      <c r="AB21" s="6"/>
      <c r="AC21" s="33"/>
      <c r="AD21" s="33"/>
    </row>
    <row r="22" spans="1:30" ht="19.5">
      <c r="A22" s="80">
        <v>16</v>
      </c>
      <c r="B22" s="96"/>
      <c r="C22" s="96"/>
      <c r="D22" s="75"/>
      <c r="E22" s="75"/>
      <c r="F22" s="75"/>
      <c r="G22" s="84">
        <f t="shared" si="0"/>
        <v>0</v>
      </c>
      <c r="H22" s="75"/>
      <c r="I22" s="75"/>
      <c r="J22" s="96"/>
      <c r="K22" s="99"/>
      <c r="L22" s="108"/>
      <c r="M22" s="99"/>
      <c r="N22" s="76"/>
      <c r="O22" s="117"/>
      <c r="P22" s="140"/>
      <c r="Q22" s="122"/>
      <c r="R22" s="100"/>
      <c r="S22" s="121"/>
      <c r="T22" s="87" t="e">
        <f>VLOOKUP(R22,D7:G56,4,FALSE)</f>
        <v>#N/A</v>
      </c>
      <c r="U22" s="120"/>
      <c r="V22" s="77"/>
      <c r="W22" s="32"/>
      <c r="X22" s="6" t="s">
        <v>40</v>
      </c>
      <c r="Y22" s="6"/>
      <c r="Z22" s="6"/>
      <c r="AA22" s="6"/>
      <c r="AB22" s="6"/>
      <c r="AC22" s="33"/>
      <c r="AD22" s="33"/>
    </row>
    <row r="23" spans="1:30" ht="16.5" customHeight="1">
      <c r="A23" s="80">
        <v>17</v>
      </c>
      <c r="B23" s="96"/>
      <c r="C23" s="96"/>
      <c r="D23" s="75"/>
      <c r="E23" s="75"/>
      <c r="F23" s="75"/>
      <c r="G23" s="84">
        <f t="shared" si="0"/>
        <v>0</v>
      </c>
      <c r="H23" s="75"/>
      <c r="I23" s="75"/>
      <c r="J23" s="96"/>
      <c r="K23" s="99"/>
      <c r="L23" s="108"/>
      <c r="M23" s="99"/>
      <c r="N23" s="76"/>
      <c r="O23" s="92"/>
      <c r="P23" s="143" t="s">
        <v>154</v>
      </c>
      <c r="Q23" s="144"/>
      <c r="R23" s="144"/>
      <c r="S23" s="144"/>
      <c r="T23" s="144"/>
      <c r="U23" s="145"/>
      <c r="V23" s="77"/>
      <c r="W23" s="32"/>
      <c r="X23" s="6" t="s">
        <v>41</v>
      </c>
      <c r="Y23" s="6"/>
      <c r="Z23" s="6"/>
      <c r="AA23" s="6"/>
      <c r="AB23" s="6"/>
      <c r="AC23" s="33"/>
      <c r="AD23" s="33"/>
    </row>
    <row r="24" spans="1:30" ht="19.5">
      <c r="A24" s="80">
        <v>18</v>
      </c>
      <c r="B24" s="96"/>
      <c r="C24" s="96"/>
      <c r="D24" s="75"/>
      <c r="E24" s="75"/>
      <c r="F24" s="75"/>
      <c r="G24" s="84">
        <f t="shared" si="0"/>
        <v>0</v>
      </c>
      <c r="H24" s="75"/>
      <c r="I24" s="75"/>
      <c r="J24" s="96"/>
      <c r="K24" s="99"/>
      <c r="L24" s="108"/>
      <c r="M24" s="99"/>
      <c r="N24" s="76"/>
      <c r="O24" s="92"/>
      <c r="P24" s="146"/>
      <c r="Q24" s="147"/>
      <c r="R24" s="147"/>
      <c r="S24" s="147"/>
      <c r="T24" s="147"/>
      <c r="U24" s="148"/>
      <c r="V24" s="77"/>
      <c r="W24" s="32"/>
      <c r="X24" s="6" t="s">
        <v>42</v>
      </c>
      <c r="Y24" s="6"/>
      <c r="Z24" s="6"/>
      <c r="AA24" s="6"/>
      <c r="AB24" s="6"/>
      <c r="AC24" s="33"/>
      <c r="AD24" s="33"/>
    </row>
    <row r="25" spans="1:30" ht="19.5">
      <c r="A25" s="80">
        <v>19</v>
      </c>
      <c r="B25" s="96"/>
      <c r="C25" s="96"/>
      <c r="D25" s="75"/>
      <c r="E25" s="75"/>
      <c r="F25" s="75"/>
      <c r="G25" s="84">
        <f t="shared" si="0"/>
        <v>0</v>
      </c>
      <c r="H25" s="75"/>
      <c r="I25" s="75"/>
      <c r="J25" s="96"/>
      <c r="K25" s="99"/>
      <c r="L25" s="108"/>
      <c r="M25" s="99"/>
      <c r="N25" s="76"/>
      <c r="O25" s="92"/>
      <c r="P25" s="70" t="s">
        <v>83</v>
      </c>
      <c r="Q25" s="68" t="s">
        <v>22</v>
      </c>
      <c r="R25" s="67" t="s">
        <v>107</v>
      </c>
      <c r="S25" s="67" t="s">
        <v>113</v>
      </c>
      <c r="T25" s="85" t="s">
        <v>127</v>
      </c>
      <c r="U25" s="86" t="s">
        <v>144</v>
      </c>
      <c r="V25" s="77"/>
      <c r="W25" s="32"/>
      <c r="X25" s="6" t="s">
        <v>43</v>
      </c>
      <c r="Y25" s="6"/>
      <c r="Z25" s="6"/>
      <c r="AA25" s="6"/>
      <c r="AB25" s="6"/>
      <c r="AC25" s="33"/>
      <c r="AD25" s="33"/>
    </row>
    <row r="26" spans="1:30" ht="19.5">
      <c r="A26" s="80">
        <v>20</v>
      </c>
      <c r="B26" s="96"/>
      <c r="C26" s="96"/>
      <c r="D26" s="75"/>
      <c r="E26" s="75"/>
      <c r="F26" s="75"/>
      <c r="G26" s="84">
        <f t="shared" si="0"/>
        <v>0</v>
      </c>
      <c r="H26" s="75"/>
      <c r="I26" s="75"/>
      <c r="J26" s="96"/>
      <c r="K26" s="99"/>
      <c r="L26" s="108"/>
      <c r="M26" s="99"/>
      <c r="N26" s="76"/>
      <c r="O26" s="92"/>
      <c r="P26" s="140"/>
      <c r="Q26" s="122" t="s">
        <v>152</v>
      </c>
      <c r="R26" s="100"/>
      <c r="S26" s="121"/>
      <c r="T26" s="87" t="e">
        <f>VLOOKUP(R26,D7:G56,4,FALSE)</f>
        <v>#N/A</v>
      </c>
      <c r="U26" s="120" t="e">
        <f>SUM(T26:T29)</f>
        <v>#N/A</v>
      </c>
      <c r="V26" s="77"/>
      <c r="W26" s="32"/>
      <c r="X26" s="6" t="s">
        <v>44</v>
      </c>
      <c r="Y26" s="8"/>
      <c r="Z26" s="8"/>
      <c r="AA26" s="6"/>
      <c r="AB26" s="6"/>
      <c r="AC26" s="33"/>
      <c r="AD26" s="33"/>
    </row>
    <row r="27" spans="1:30" ht="19.5">
      <c r="A27" s="80">
        <v>21</v>
      </c>
      <c r="B27" s="96"/>
      <c r="C27" s="96"/>
      <c r="D27" s="75"/>
      <c r="E27" s="75"/>
      <c r="F27" s="75"/>
      <c r="G27" s="84">
        <f t="shared" si="0"/>
        <v>0</v>
      </c>
      <c r="H27" s="75"/>
      <c r="I27" s="75"/>
      <c r="J27" s="96"/>
      <c r="K27" s="99"/>
      <c r="L27" s="108"/>
      <c r="M27" s="99"/>
      <c r="N27" s="76"/>
      <c r="O27" s="92"/>
      <c r="P27" s="140"/>
      <c r="Q27" s="122"/>
      <c r="R27" s="100"/>
      <c r="S27" s="121"/>
      <c r="T27" s="87" t="e">
        <f>VLOOKUP(R27,D7:G56,4,FALSE)</f>
        <v>#N/A</v>
      </c>
      <c r="U27" s="120"/>
      <c r="V27" s="77"/>
      <c r="W27" s="32"/>
      <c r="X27" s="6"/>
      <c r="Y27" s="8"/>
      <c r="Z27" s="8"/>
      <c r="AA27" s="6"/>
      <c r="AB27" s="6"/>
    </row>
    <row r="28" spans="1:30" ht="19.5">
      <c r="A28" s="80">
        <v>22</v>
      </c>
      <c r="B28" s="96"/>
      <c r="C28" s="96"/>
      <c r="D28" s="75"/>
      <c r="E28" s="75"/>
      <c r="F28" s="75"/>
      <c r="G28" s="84">
        <f t="shared" si="0"/>
        <v>0</v>
      </c>
      <c r="H28" s="75"/>
      <c r="I28" s="75"/>
      <c r="J28" s="96"/>
      <c r="K28" s="99"/>
      <c r="L28" s="108"/>
      <c r="M28" s="99"/>
      <c r="N28" s="76"/>
      <c r="O28" s="92"/>
      <c r="P28" s="140"/>
      <c r="Q28" s="122"/>
      <c r="R28" s="100"/>
      <c r="S28" s="121"/>
      <c r="T28" s="87" t="e">
        <f>VLOOKUP(R28,D7:G56,4,FALSE)</f>
        <v>#N/A</v>
      </c>
      <c r="U28" s="120"/>
      <c r="V28" s="77"/>
      <c r="W28" s="32"/>
      <c r="X28" s="6"/>
      <c r="Y28" s="8"/>
      <c r="Z28" s="8"/>
      <c r="AA28" s="6"/>
      <c r="AB28" s="6"/>
    </row>
    <row r="29" spans="1:30" ht="20.25" thickBot="1">
      <c r="A29" s="80">
        <v>23</v>
      </c>
      <c r="B29" s="96"/>
      <c r="C29" s="96"/>
      <c r="D29" s="75"/>
      <c r="E29" s="75"/>
      <c r="F29" s="75"/>
      <c r="G29" s="84">
        <f t="shared" si="0"/>
        <v>0</v>
      </c>
      <c r="H29" s="75"/>
      <c r="I29" s="75"/>
      <c r="J29" s="96"/>
      <c r="K29" s="99"/>
      <c r="L29" s="108"/>
      <c r="M29" s="99"/>
      <c r="N29" s="76"/>
      <c r="O29" s="92"/>
      <c r="P29" s="140"/>
      <c r="Q29" s="139"/>
      <c r="R29" s="100"/>
      <c r="S29" s="121"/>
      <c r="T29" s="87" t="e">
        <f>VLOOKUP(R29,D7:G56,4,FALSE)</f>
        <v>#N/A</v>
      </c>
      <c r="U29" s="120"/>
      <c r="V29" s="77"/>
      <c r="W29" s="32"/>
      <c r="X29" s="6"/>
      <c r="Y29" s="8"/>
      <c r="Z29" s="8"/>
      <c r="AA29" s="6"/>
      <c r="AB29" s="6"/>
    </row>
    <row r="30" spans="1:30" ht="19.5">
      <c r="A30" s="80">
        <v>24</v>
      </c>
      <c r="B30" s="96"/>
      <c r="C30" s="96"/>
      <c r="D30" s="75"/>
      <c r="E30" s="75"/>
      <c r="F30" s="75"/>
      <c r="G30" s="84">
        <f t="shared" si="0"/>
        <v>0</v>
      </c>
      <c r="H30" s="75"/>
      <c r="I30" s="75"/>
      <c r="J30" s="96"/>
      <c r="K30" s="99"/>
      <c r="L30" s="108"/>
      <c r="M30" s="99"/>
      <c r="N30" s="76"/>
      <c r="O30" s="92"/>
      <c r="P30" s="140"/>
      <c r="Q30" s="122" t="s">
        <v>153</v>
      </c>
      <c r="R30" s="100"/>
      <c r="S30" s="121"/>
      <c r="T30" s="87" t="e">
        <f>VLOOKUP(R30,D7:G56,4,FALSE)</f>
        <v>#N/A</v>
      </c>
      <c r="U30" s="120" t="e">
        <f>SUM(T30:T33)</f>
        <v>#N/A</v>
      </c>
      <c r="V30" s="77"/>
      <c r="W30" s="32"/>
      <c r="X30" s="6"/>
      <c r="Y30" s="8"/>
      <c r="Z30" s="8"/>
      <c r="AA30" s="6"/>
      <c r="AB30" s="6"/>
    </row>
    <row r="31" spans="1:30" ht="19.5">
      <c r="A31" s="80">
        <v>25</v>
      </c>
      <c r="B31" s="96"/>
      <c r="C31" s="96"/>
      <c r="D31" s="75"/>
      <c r="E31" s="75"/>
      <c r="F31" s="75"/>
      <c r="G31" s="84">
        <f t="shared" si="0"/>
        <v>0</v>
      </c>
      <c r="H31" s="75"/>
      <c r="I31" s="75"/>
      <c r="J31" s="96"/>
      <c r="K31" s="99"/>
      <c r="L31" s="108"/>
      <c r="M31" s="99"/>
      <c r="N31" s="76"/>
      <c r="O31" s="92"/>
      <c r="P31" s="140"/>
      <c r="Q31" s="122"/>
      <c r="R31" s="100"/>
      <c r="S31" s="121"/>
      <c r="T31" s="87" t="e">
        <f>VLOOKUP(R31,D7:G56,4,FALSE)</f>
        <v>#N/A</v>
      </c>
      <c r="U31" s="120"/>
      <c r="V31" s="77"/>
      <c r="W31" s="32"/>
      <c r="X31" s="6"/>
      <c r="Y31" s="8"/>
      <c r="Z31" s="8"/>
      <c r="AA31" s="6"/>
      <c r="AB31" s="6"/>
    </row>
    <row r="32" spans="1:30" ht="19.5">
      <c r="A32" s="80">
        <v>26</v>
      </c>
      <c r="B32" s="96"/>
      <c r="C32" s="96"/>
      <c r="D32" s="75"/>
      <c r="E32" s="75"/>
      <c r="F32" s="75"/>
      <c r="G32" s="84">
        <f t="shared" si="0"/>
        <v>0</v>
      </c>
      <c r="H32" s="75"/>
      <c r="I32" s="75"/>
      <c r="J32" s="96"/>
      <c r="K32" s="99"/>
      <c r="L32" s="108"/>
      <c r="M32" s="99"/>
      <c r="N32" s="76"/>
      <c r="O32" s="92"/>
      <c r="P32" s="140"/>
      <c r="Q32" s="122"/>
      <c r="R32" s="100"/>
      <c r="S32" s="121"/>
      <c r="T32" s="87" t="e">
        <f>VLOOKUP(R32,D7:G56,4,FALSE)</f>
        <v>#N/A</v>
      </c>
      <c r="U32" s="120"/>
      <c r="V32" s="77"/>
      <c r="W32" s="32"/>
      <c r="X32" s="6"/>
      <c r="Y32" s="8"/>
      <c r="Z32" s="8"/>
      <c r="AA32" s="6"/>
      <c r="AB32" s="6"/>
    </row>
    <row r="33" spans="1:28" ht="20.25" thickBot="1">
      <c r="A33" s="80">
        <v>27</v>
      </c>
      <c r="B33" s="96"/>
      <c r="C33" s="96"/>
      <c r="D33" s="75"/>
      <c r="E33" s="75"/>
      <c r="F33" s="75"/>
      <c r="G33" s="84">
        <f t="shared" si="0"/>
        <v>0</v>
      </c>
      <c r="H33" s="75"/>
      <c r="I33" s="75"/>
      <c r="J33" s="96"/>
      <c r="K33" s="99"/>
      <c r="L33" s="108"/>
      <c r="M33" s="99"/>
      <c r="N33" s="76"/>
      <c r="O33" s="92"/>
      <c r="P33" s="141"/>
      <c r="Q33" s="139"/>
      <c r="R33" s="101"/>
      <c r="S33" s="138"/>
      <c r="T33" s="88" t="e">
        <f>VLOOKUP(R33,D7:G56,4,FALSE)</f>
        <v>#N/A</v>
      </c>
      <c r="U33" s="142"/>
      <c r="V33" s="77"/>
      <c r="W33" s="32"/>
      <c r="X33" s="6"/>
      <c r="Y33" s="8"/>
      <c r="Z33" s="8"/>
      <c r="AA33" s="6"/>
      <c r="AB33" s="6"/>
    </row>
    <row r="34" spans="1:28" ht="19.5">
      <c r="A34" s="80">
        <v>28</v>
      </c>
      <c r="B34" s="96"/>
      <c r="C34" s="96"/>
      <c r="D34" s="75"/>
      <c r="E34" s="75"/>
      <c r="F34" s="75"/>
      <c r="G34" s="84">
        <f t="shared" si="0"/>
        <v>0</v>
      </c>
      <c r="H34" s="75"/>
      <c r="I34" s="75"/>
      <c r="J34" s="96"/>
      <c r="K34" s="99"/>
      <c r="L34" s="108"/>
      <c r="M34" s="99"/>
      <c r="N34" s="76"/>
      <c r="O34" s="92"/>
      <c r="P34" s="78"/>
      <c r="Q34" s="78"/>
      <c r="R34" s="78"/>
      <c r="S34" s="78"/>
      <c r="T34" s="79"/>
      <c r="U34" s="79"/>
      <c r="V34" s="77"/>
      <c r="W34" s="32"/>
      <c r="X34" s="6"/>
      <c r="Y34" s="8"/>
      <c r="Z34" s="8"/>
      <c r="AA34" s="6"/>
      <c r="AB34" s="6"/>
    </row>
    <row r="35" spans="1:28" ht="19.5">
      <c r="A35" s="80">
        <v>29</v>
      </c>
      <c r="B35" s="96"/>
      <c r="C35" s="96"/>
      <c r="D35" s="75"/>
      <c r="E35" s="75"/>
      <c r="F35" s="75"/>
      <c r="G35" s="84">
        <f t="shared" si="0"/>
        <v>0</v>
      </c>
      <c r="H35" s="75"/>
      <c r="I35" s="75"/>
      <c r="J35" s="96"/>
      <c r="K35" s="99"/>
      <c r="L35" s="108"/>
      <c r="M35" s="99"/>
      <c r="N35" s="76"/>
      <c r="O35" s="92"/>
      <c r="P35" s="78"/>
      <c r="Q35" s="78"/>
      <c r="R35" s="78"/>
      <c r="S35" s="78"/>
      <c r="T35" s="79"/>
      <c r="U35" s="79"/>
      <c r="V35" s="77"/>
      <c r="W35" s="32"/>
      <c r="X35" s="6"/>
      <c r="Y35" s="8"/>
      <c r="Z35" s="8"/>
      <c r="AA35" s="6"/>
      <c r="AB35" s="6"/>
    </row>
    <row r="36" spans="1:28" ht="19.5">
      <c r="A36" s="80">
        <v>30</v>
      </c>
      <c r="B36" s="96"/>
      <c r="C36" s="96"/>
      <c r="D36" s="75"/>
      <c r="E36" s="75"/>
      <c r="F36" s="75"/>
      <c r="G36" s="84">
        <f t="shared" si="0"/>
        <v>0</v>
      </c>
      <c r="H36" s="75"/>
      <c r="I36" s="75"/>
      <c r="J36" s="96"/>
      <c r="K36" s="99"/>
      <c r="L36" s="108"/>
      <c r="M36" s="99"/>
      <c r="N36" s="76"/>
      <c r="O36" s="92"/>
      <c r="P36" s="78"/>
      <c r="Q36" s="78"/>
      <c r="R36" s="78"/>
      <c r="S36" s="78"/>
      <c r="T36" s="79"/>
      <c r="U36" s="79"/>
      <c r="V36" s="77"/>
      <c r="W36" s="32"/>
      <c r="X36" s="6"/>
      <c r="Y36" s="8"/>
      <c r="Z36" s="8"/>
      <c r="AA36" s="6"/>
      <c r="AB36" s="6"/>
    </row>
    <row r="37" spans="1:28" ht="19.5">
      <c r="A37" s="80">
        <v>31</v>
      </c>
      <c r="B37" s="96"/>
      <c r="C37" s="96"/>
      <c r="D37" s="75"/>
      <c r="E37" s="75"/>
      <c r="F37" s="75"/>
      <c r="G37" s="84">
        <f t="shared" si="0"/>
        <v>0</v>
      </c>
      <c r="H37" s="75"/>
      <c r="I37" s="75"/>
      <c r="J37" s="96"/>
      <c r="K37" s="99"/>
      <c r="L37" s="108"/>
      <c r="M37" s="99"/>
      <c r="N37" s="76"/>
      <c r="O37" s="92"/>
      <c r="P37" s="78"/>
      <c r="Q37" s="78"/>
      <c r="R37" s="78"/>
      <c r="S37" s="78"/>
      <c r="T37" s="79"/>
      <c r="U37" s="79"/>
      <c r="V37" s="77"/>
      <c r="W37" s="32"/>
      <c r="X37" s="6"/>
      <c r="Y37" s="8"/>
      <c r="Z37" s="8"/>
      <c r="AA37" s="6"/>
      <c r="AB37" s="6"/>
    </row>
    <row r="38" spans="1:28" ht="19.5">
      <c r="A38" s="80">
        <v>32</v>
      </c>
      <c r="B38" s="96"/>
      <c r="C38" s="96"/>
      <c r="D38" s="75"/>
      <c r="E38" s="75"/>
      <c r="F38" s="75"/>
      <c r="G38" s="84">
        <f t="shared" si="0"/>
        <v>0</v>
      </c>
      <c r="H38" s="75"/>
      <c r="I38" s="75"/>
      <c r="J38" s="96"/>
      <c r="K38" s="99"/>
      <c r="L38" s="108"/>
      <c r="M38" s="99"/>
      <c r="N38" s="76"/>
      <c r="O38" s="92"/>
      <c r="P38" s="78"/>
      <c r="Q38" s="78"/>
      <c r="R38" s="78"/>
      <c r="S38" s="78"/>
      <c r="T38" s="79"/>
      <c r="U38" s="79"/>
      <c r="V38" s="77"/>
      <c r="W38" s="32"/>
      <c r="X38" s="6"/>
      <c r="Y38" s="8"/>
      <c r="Z38" s="8"/>
      <c r="AA38" s="6"/>
      <c r="AB38" s="6"/>
    </row>
    <row r="39" spans="1:28" ht="19.5">
      <c r="A39" s="80">
        <v>33</v>
      </c>
      <c r="B39" s="96"/>
      <c r="C39" s="96"/>
      <c r="D39" s="75"/>
      <c r="E39" s="75"/>
      <c r="F39" s="75"/>
      <c r="G39" s="84">
        <f t="shared" si="0"/>
        <v>0</v>
      </c>
      <c r="H39" s="75"/>
      <c r="I39" s="75"/>
      <c r="J39" s="96"/>
      <c r="K39" s="99"/>
      <c r="L39" s="108"/>
      <c r="M39" s="99"/>
      <c r="N39" s="76"/>
      <c r="O39" s="92"/>
      <c r="P39" s="78"/>
      <c r="Q39" s="78"/>
      <c r="R39" s="78"/>
      <c r="S39" s="78"/>
      <c r="T39" s="79"/>
      <c r="U39" s="79"/>
      <c r="V39" s="77"/>
      <c r="W39" s="32"/>
      <c r="X39" s="6"/>
      <c r="Y39" s="8"/>
      <c r="Z39" s="8"/>
      <c r="AA39" s="6"/>
      <c r="AB39" s="6"/>
    </row>
    <row r="40" spans="1:28" ht="19.5">
      <c r="A40" s="80">
        <v>34</v>
      </c>
      <c r="B40" s="96"/>
      <c r="C40" s="96"/>
      <c r="D40" s="75"/>
      <c r="E40" s="75"/>
      <c r="F40" s="75"/>
      <c r="G40" s="84">
        <f t="shared" si="0"/>
        <v>0</v>
      </c>
      <c r="H40" s="75"/>
      <c r="I40" s="75"/>
      <c r="J40" s="96"/>
      <c r="K40" s="99"/>
      <c r="L40" s="108"/>
      <c r="M40" s="99"/>
      <c r="N40" s="76"/>
      <c r="O40" s="92"/>
      <c r="P40" s="78"/>
      <c r="Q40" s="78"/>
      <c r="R40" s="78"/>
      <c r="S40" s="78"/>
      <c r="T40" s="79"/>
      <c r="U40" s="79"/>
      <c r="V40" s="77"/>
      <c r="W40" s="32"/>
      <c r="X40" s="6"/>
      <c r="Y40" s="8"/>
      <c r="Z40" s="8"/>
      <c r="AA40" s="6"/>
      <c r="AB40" s="6"/>
    </row>
    <row r="41" spans="1:28" ht="19.5">
      <c r="A41" s="80">
        <v>35</v>
      </c>
      <c r="B41" s="96"/>
      <c r="C41" s="96"/>
      <c r="D41" s="75"/>
      <c r="E41" s="75"/>
      <c r="F41" s="75"/>
      <c r="G41" s="84">
        <f t="shared" si="0"/>
        <v>0</v>
      </c>
      <c r="H41" s="75"/>
      <c r="I41" s="75"/>
      <c r="J41" s="96"/>
      <c r="K41" s="99"/>
      <c r="L41" s="108"/>
      <c r="M41" s="99"/>
      <c r="N41" s="76"/>
      <c r="O41" s="92"/>
      <c r="P41" s="78"/>
      <c r="Q41" s="78"/>
      <c r="R41" s="78"/>
      <c r="S41" s="78"/>
      <c r="T41" s="79"/>
      <c r="U41" s="79"/>
      <c r="V41" s="77"/>
      <c r="W41" s="32"/>
      <c r="X41" s="6"/>
      <c r="Y41" s="8"/>
      <c r="Z41" s="8"/>
      <c r="AA41" s="6"/>
      <c r="AB41" s="6"/>
    </row>
    <row r="42" spans="1:28" ht="19.5">
      <c r="A42" s="80">
        <v>36</v>
      </c>
      <c r="B42" s="96"/>
      <c r="C42" s="96"/>
      <c r="D42" s="75"/>
      <c r="E42" s="75"/>
      <c r="F42" s="75"/>
      <c r="G42" s="84">
        <f t="shared" si="0"/>
        <v>0</v>
      </c>
      <c r="H42" s="75"/>
      <c r="I42" s="75"/>
      <c r="J42" s="96"/>
      <c r="K42" s="99"/>
      <c r="L42" s="108"/>
      <c r="M42" s="99"/>
      <c r="N42" s="76"/>
      <c r="O42" s="92"/>
      <c r="P42" s="78"/>
      <c r="Q42" s="78"/>
      <c r="R42" s="78"/>
      <c r="S42" s="78"/>
      <c r="T42" s="79"/>
      <c r="U42" s="79"/>
      <c r="V42" s="77"/>
      <c r="W42" s="32"/>
      <c r="X42" s="6"/>
      <c r="Y42" s="8"/>
      <c r="Z42" s="8"/>
      <c r="AA42" s="6"/>
      <c r="AB42" s="6"/>
    </row>
    <row r="43" spans="1:28" ht="19.5">
      <c r="A43" s="80">
        <v>37</v>
      </c>
      <c r="B43" s="96"/>
      <c r="C43" s="96"/>
      <c r="D43" s="75"/>
      <c r="E43" s="75"/>
      <c r="F43" s="75"/>
      <c r="G43" s="84">
        <f t="shared" si="0"/>
        <v>0</v>
      </c>
      <c r="H43" s="75"/>
      <c r="I43" s="75"/>
      <c r="J43" s="96"/>
      <c r="K43" s="99"/>
      <c r="L43" s="108"/>
      <c r="M43" s="99"/>
      <c r="N43" s="76"/>
      <c r="O43" s="92"/>
      <c r="P43" s="78"/>
      <c r="Q43" s="78"/>
      <c r="R43" s="78"/>
      <c r="S43" s="78"/>
      <c r="T43" s="79"/>
      <c r="U43" s="79"/>
      <c r="V43" s="77"/>
      <c r="W43" s="32"/>
      <c r="X43" s="6"/>
      <c r="Y43" s="8"/>
      <c r="Z43" s="8"/>
      <c r="AA43" s="6"/>
      <c r="AB43" s="6"/>
    </row>
    <row r="44" spans="1:28" ht="19.5">
      <c r="A44" s="80">
        <v>38</v>
      </c>
      <c r="B44" s="96"/>
      <c r="C44" s="96"/>
      <c r="D44" s="75"/>
      <c r="E44" s="75"/>
      <c r="F44" s="75"/>
      <c r="G44" s="84">
        <f t="shared" si="0"/>
        <v>0</v>
      </c>
      <c r="H44" s="75"/>
      <c r="I44" s="75"/>
      <c r="J44" s="96"/>
      <c r="K44" s="99"/>
      <c r="L44" s="108"/>
      <c r="M44" s="99"/>
      <c r="N44" s="76"/>
      <c r="O44" s="92"/>
      <c r="P44" s="78"/>
      <c r="Q44" s="78"/>
      <c r="R44" s="78"/>
      <c r="S44" s="78"/>
      <c r="T44" s="79"/>
      <c r="U44" s="79"/>
      <c r="V44" s="77"/>
      <c r="W44" s="32"/>
      <c r="X44" s="6"/>
      <c r="Y44" s="8"/>
      <c r="Z44" s="8"/>
      <c r="AA44" s="6"/>
      <c r="AB44" s="6"/>
    </row>
    <row r="45" spans="1:28" ht="19.5">
      <c r="A45" s="80">
        <v>39</v>
      </c>
      <c r="B45" s="96"/>
      <c r="C45" s="96"/>
      <c r="D45" s="75"/>
      <c r="E45" s="75"/>
      <c r="F45" s="75"/>
      <c r="G45" s="84">
        <f t="shared" si="0"/>
        <v>0</v>
      </c>
      <c r="H45" s="75"/>
      <c r="I45" s="75"/>
      <c r="J45" s="96"/>
      <c r="K45" s="99"/>
      <c r="L45" s="108"/>
      <c r="M45" s="99"/>
      <c r="N45" s="76"/>
      <c r="O45" s="92"/>
      <c r="P45" s="78"/>
      <c r="Q45" s="78"/>
      <c r="R45" s="78"/>
      <c r="S45" s="78"/>
      <c r="T45" s="79"/>
      <c r="U45" s="79"/>
      <c r="V45" s="77"/>
      <c r="W45" s="32"/>
      <c r="X45" s="6"/>
      <c r="Y45" s="8"/>
      <c r="Z45" s="8"/>
      <c r="AA45" s="6"/>
      <c r="AB45" s="6"/>
    </row>
    <row r="46" spans="1:28" ht="19.5">
      <c r="A46" s="80">
        <v>40</v>
      </c>
      <c r="B46" s="96"/>
      <c r="C46" s="96"/>
      <c r="D46" s="75"/>
      <c r="E46" s="75"/>
      <c r="F46" s="75"/>
      <c r="G46" s="84">
        <f t="shared" si="0"/>
        <v>0</v>
      </c>
      <c r="H46" s="75"/>
      <c r="I46" s="75"/>
      <c r="J46" s="96"/>
      <c r="K46" s="99"/>
      <c r="L46" s="108"/>
      <c r="M46" s="99"/>
      <c r="N46" s="76"/>
      <c r="O46" s="92"/>
      <c r="P46" s="78"/>
      <c r="Q46" s="78"/>
      <c r="R46" s="78"/>
      <c r="S46" s="78"/>
      <c r="T46" s="79"/>
      <c r="U46" s="79"/>
      <c r="V46" s="77"/>
      <c r="W46" s="32"/>
      <c r="X46" s="6"/>
      <c r="Y46" s="8"/>
      <c r="Z46" s="8"/>
      <c r="AA46" s="6"/>
      <c r="AB46" s="6"/>
    </row>
    <row r="47" spans="1:28" ht="19.5">
      <c r="A47" s="80">
        <v>41</v>
      </c>
      <c r="B47" s="96"/>
      <c r="C47" s="96"/>
      <c r="D47" s="75"/>
      <c r="E47" s="75"/>
      <c r="F47" s="75"/>
      <c r="G47" s="84">
        <f t="shared" si="0"/>
        <v>0</v>
      </c>
      <c r="H47" s="75"/>
      <c r="I47" s="75"/>
      <c r="J47" s="96"/>
      <c r="K47" s="99"/>
      <c r="L47" s="108"/>
      <c r="M47" s="99"/>
      <c r="N47" s="76"/>
      <c r="O47" s="92"/>
      <c r="P47" s="78"/>
      <c r="Q47" s="78"/>
      <c r="R47" s="78"/>
      <c r="S47" s="78"/>
      <c r="T47" s="79"/>
      <c r="U47" s="79"/>
      <c r="V47" s="77"/>
      <c r="W47" s="32"/>
      <c r="X47" s="6"/>
      <c r="Y47" s="8"/>
      <c r="Z47" s="8"/>
      <c r="AA47" s="6"/>
      <c r="AB47" s="6"/>
    </row>
    <row r="48" spans="1:28" ht="19.5">
      <c r="A48" s="80">
        <v>42</v>
      </c>
      <c r="B48" s="96"/>
      <c r="C48" s="96"/>
      <c r="D48" s="75"/>
      <c r="E48" s="75"/>
      <c r="F48" s="75"/>
      <c r="G48" s="84">
        <f t="shared" si="0"/>
        <v>0</v>
      </c>
      <c r="H48" s="75"/>
      <c r="I48" s="75"/>
      <c r="J48" s="96"/>
      <c r="K48" s="99"/>
      <c r="L48" s="108"/>
      <c r="M48" s="99"/>
      <c r="N48" s="76"/>
      <c r="O48" s="92"/>
      <c r="P48" s="78"/>
      <c r="Q48" s="78"/>
      <c r="R48" s="78"/>
      <c r="S48" s="78"/>
      <c r="T48" s="79"/>
      <c r="U48" s="79"/>
      <c r="V48" s="77"/>
      <c r="W48" s="32"/>
      <c r="X48" s="6"/>
      <c r="Y48" s="6"/>
      <c r="Z48" s="6"/>
      <c r="AA48" s="6"/>
      <c r="AB48" s="6"/>
    </row>
    <row r="49" spans="1:28" ht="19.5">
      <c r="A49" s="80">
        <v>43</v>
      </c>
      <c r="B49" s="96"/>
      <c r="C49" s="96"/>
      <c r="D49" s="75"/>
      <c r="E49" s="75"/>
      <c r="F49" s="75"/>
      <c r="G49" s="84">
        <f t="shared" si="0"/>
        <v>0</v>
      </c>
      <c r="H49" s="75"/>
      <c r="I49" s="75"/>
      <c r="J49" s="96"/>
      <c r="K49" s="99"/>
      <c r="L49" s="108"/>
      <c r="M49" s="99"/>
      <c r="N49" s="76"/>
      <c r="O49" s="92"/>
      <c r="P49" s="78"/>
      <c r="Q49" s="78"/>
      <c r="R49" s="78"/>
      <c r="S49" s="78"/>
      <c r="T49" s="79"/>
      <c r="U49" s="79"/>
      <c r="V49" s="77"/>
      <c r="W49" s="32"/>
      <c r="X49" s="6"/>
      <c r="Y49" s="6"/>
      <c r="Z49" s="6"/>
      <c r="AA49" s="6"/>
      <c r="AB49" s="6"/>
    </row>
    <row r="50" spans="1:28" ht="19.5">
      <c r="A50" s="80">
        <v>44</v>
      </c>
      <c r="B50" s="96"/>
      <c r="C50" s="96"/>
      <c r="D50" s="75"/>
      <c r="E50" s="75"/>
      <c r="F50" s="75"/>
      <c r="G50" s="84">
        <f t="shared" si="0"/>
        <v>0</v>
      </c>
      <c r="H50" s="75"/>
      <c r="I50" s="75"/>
      <c r="J50" s="96"/>
      <c r="K50" s="99"/>
      <c r="L50" s="108"/>
      <c r="M50" s="99"/>
      <c r="N50" s="76"/>
      <c r="O50" s="92"/>
      <c r="P50" s="78"/>
      <c r="Q50" s="78"/>
      <c r="R50" s="78"/>
      <c r="S50" s="78"/>
      <c r="T50" s="79"/>
      <c r="U50" s="79"/>
      <c r="V50" s="77"/>
      <c r="W50" s="32"/>
      <c r="X50" s="6"/>
      <c r="Y50" s="6"/>
      <c r="Z50" s="6"/>
      <c r="AA50" s="6"/>
      <c r="AB50" s="6"/>
    </row>
    <row r="51" spans="1:28" ht="19.5">
      <c r="A51" s="80">
        <v>45</v>
      </c>
      <c r="B51" s="96"/>
      <c r="C51" s="96"/>
      <c r="D51" s="75"/>
      <c r="E51" s="75"/>
      <c r="F51" s="75"/>
      <c r="G51" s="84">
        <f t="shared" si="0"/>
        <v>0</v>
      </c>
      <c r="H51" s="75"/>
      <c r="I51" s="75"/>
      <c r="J51" s="96"/>
      <c r="K51" s="99"/>
      <c r="L51" s="108"/>
      <c r="M51" s="99"/>
      <c r="N51" s="76"/>
      <c r="O51" s="92"/>
      <c r="P51" s="78"/>
      <c r="Q51" s="78"/>
      <c r="R51" s="78"/>
      <c r="S51" s="78"/>
      <c r="T51" s="79"/>
      <c r="U51" s="79"/>
      <c r="V51" s="77"/>
      <c r="W51" s="32"/>
      <c r="X51" s="6"/>
      <c r="Y51" s="6"/>
      <c r="Z51" s="6"/>
      <c r="AA51" s="6"/>
      <c r="AB51" s="6"/>
    </row>
    <row r="52" spans="1:28" ht="19.5">
      <c r="A52" s="80">
        <v>46</v>
      </c>
      <c r="B52" s="96"/>
      <c r="C52" s="96"/>
      <c r="D52" s="75"/>
      <c r="E52" s="75"/>
      <c r="F52" s="75"/>
      <c r="G52" s="84">
        <f t="shared" si="0"/>
        <v>0</v>
      </c>
      <c r="H52" s="75"/>
      <c r="I52" s="75"/>
      <c r="J52" s="96"/>
      <c r="K52" s="99"/>
      <c r="L52" s="108"/>
      <c r="M52" s="99"/>
      <c r="N52" s="76"/>
      <c r="O52" s="92"/>
      <c r="P52" s="78"/>
      <c r="Q52" s="78"/>
      <c r="R52" s="78"/>
      <c r="S52" s="78"/>
      <c r="T52" s="79"/>
      <c r="U52" s="79"/>
      <c r="V52" s="77"/>
      <c r="W52" s="32"/>
      <c r="X52" s="6"/>
      <c r="Y52" s="6"/>
      <c r="Z52" s="6"/>
      <c r="AA52" s="6"/>
      <c r="AB52" s="6"/>
    </row>
    <row r="53" spans="1:28" ht="19.5">
      <c r="A53" s="80">
        <v>47</v>
      </c>
      <c r="B53" s="96"/>
      <c r="C53" s="96"/>
      <c r="D53" s="75"/>
      <c r="E53" s="75"/>
      <c r="F53" s="75"/>
      <c r="G53" s="84">
        <f t="shared" si="0"/>
        <v>0</v>
      </c>
      <c r="H53" s="75"/>
      <c r="I53" s="75"/>
      <c r="J53" s="96"/>
      <c r="K53" s="99"/>
      <c r="L53" s="108"/>
      <c r="M53" s="99"/>
      <c r="N53" s="76"/>
      <c r="O53" s="92"/>
      <c r="P53" s="78"/>
      <c r="Q53" s="78"/>
      <c r="R53" s="78"/>
      <c r="S53" s="78"/>
      <c r="T53" s="79"/>
      <c r="U53" s="79"/>
      <c r="V53" s="77"/>
      <c r="W53" s="32"/>
      <c r="X53" s="6"/>
      <c r="Y53" s="6"/>
      <c r="Z53" s="6"/>
      <c r="AA53" s="6"/>
      <c r="AB53" s="6"/>
    </row>
    <row r="54" spans="1:28" ht="19.5">
      <c r="A54" s="80">
        <v>48</v>
      </c>
      <c r="B54" s="96"/>
      <c r="C54" s="96"/>
      <c r="D54" s="75"/>
      <c r="E54" s="75"/>
      <c r="F54" s="75"/>
      <c r="G54" s="84">
        <f t="shared" si="0"/>
        <v>0</v>
      </c>
      <c r="H54" s="75"/>
      <c r="I54" s="75"/>
      <c r="J54" s="96"/>
      <c r="K54" s="99"/>
      <c r="L54" s="108"/>
      <c r="M54" s="99"/>
      <c r="N54" s="76"/>
      <c r="O54" s="92"/>
      <c r="P54" s="78"/>
      <c r="Q54" s="78"/>
      <c r="R54" s="78"/>
      <c r="S54" s="78"/>
      <c r="T54" s="79"/>
      <c r="U54" s="79"/>
      <c r="V54" s="77"/>
      <c r="W54" s="32"/>
      <c r="X54" s="6"/>
      <c r="Y54" s="6"/>
      <c r="Z54" s="6"/>
      <c r="AA54" s="6"/>
      <c r="AB54" s="6"/>
    </row>
    <row r="55" spans="1:28" ht="19.5">
      <c r="A55" s="80">
        <v>49</v>
      </c>
      <c r="B55" s="96"/>
      <c r="C55" s="96"/>
      <c r="D55" s="75"/>
      <c r="E55" s="75"/>
      <c r="F55" s="75"/>
      <c r="G55" s="84">
        <f t="shared" si="0"/>
        <v>0</v>
      </c>
      <c r="H55" s="75"/>
      <c r="I55" s="75"/>
      <c r="J55" s="96"/>
      <c r="K55" s="99"/>
      <c r="L55" s="108"/>
      <c r="M55" s="99"/>
      <c r="N55" s="76"/>
      <c r="O55" s="92"/>
      <c r="P55" s="78"/>
      <c r="Q55" s="78"/>
      <c r="R55" s="78"/>
      <c r="S55" s="78"/>
      <c r="T55" s="79"/>
      <c r="U55" s="79"/>
      <c r="V55" s="77"/>
      <c r="W55" s="32"/>
      <c r="X55" s="6"/>
      <c r="Y55" s="6"/>
      <c r="Z55" s="6"/>
      <c r="AA55" s="6"/>
      <c r="AB55" s="6"/>
    </row>
    <row r="56" spans="1:28" ht="20.25" thickBot="1">
      <c r="A56" s="112">
        <v>50</v>
      </c>
      <c r="B56" s="113"/>
      <c r="C56" s="113"/>
      <c r="D56" s="114"/>
      <c r="E56" s="114"/>
      <c r="F56" s="114"/>
      <c r="G56" s="84">
        <f t="shared" si="0"/>
        <v>0</v>
      </c>
      <c r="H56" s="114"/>
      <c r="I56" s="114"/>
      <c r="J56" s="113"/>
      <c r="K56" s="115"/>
      <c r="L56" s="109"/>
      <c r="M56" s="115"/>
      <c r="N56" s="116"/>
      <c r="O56" s="92"/>
      <c r="P56" s="78"/>
      <c r="Q56" s="78"/>
      <c r="R56" s="78"/>
      <c r="S56" s="78"/>
      <c r="T56" s="79"/>
      <c r="U56" s="79"/>
      <c r="V56" s="77"/>
      <c r="W56" s="32"/>
      <c r="X56" s="6"/>
      <c r="Y56" s="6"/>
      <c r="Z56" s="6"/>
      <c r="AA56" s="6"/>
      <c r="AB56" s="6"/>
    </row>
    <row r="57" spans="1:28">
      <c r="A57" s="78"/>
      <c r="B57" s="78"/>
      <c r="C57" s="78"/>
      <c r="D57" s="78"/>
      <c r="E57" s="78"/>
      <c r="F57" s="78"/>
      <c r="G57" s="82"/>
      <c r="H57" s="78"/>
      <c r="I57" s="78"/>
      <c r="J57" s="78"/>
      <c r="K57" s="78"/>
      <c r="L57" s="78"/>
      <c r="M57" s="78"/>
      <c r="N57" s="78"/>
      <c r="O57" s="92"/>
      <c r="P57" s="78"/>
      <c r="Q57" s="78"/>
      <c r="R57" s="78"/>
      <c r="S57" s="78"/>
      <c r="T57" s="79"/>
      <c r="U57" s="79"/>
      <c r="V57" s="78"/>
    </row>
  </sheetData>
  <sheetProtection algorithmName="SHA-512" hashValue="RQC02ieYKtLrxBV125eX/oQEa1ACCDiHXf+gvoGl6c5U6IAja9uTmNVbLQa7Qtub0uIhuSIQcUWHdwwqyad5Og==" saltValue="+oApWq4AxyxxICvuICltbw==" spinCount="100000" sheet="1" selectLockedCells="1"/>
  <mergeCells count="45">
    <mergeCell ref="P23:U24"/>
    <mergeCell ref="U7:U10"/>
    <mergeCell ref="J2:K2"/>
    <mergeCell ref="A3:N3"/>
    <mergeCell ref="O4:O12"/>
    <mergeCell ref="P4:U4"/>
    <mergeCell ref="P5:U5"/>
    <mergeCell ref="B4:B6"/>
    <mergeCell ref="D4:D6"/>
    <mergeCell ref="E4:E6"/>
    <mergeCell ref="C4:C6"/>
    <mergeCell ref="G2:H2"/>
    <mergeCell ref="G4:G6"/>
    <mergeCell ref="V4:V21"/>
    <mergeCell ref="S30:S33"/>
    <mergeCell ref="Q26:Q29"/>
    <mergeCell ref="Q30:Q33"/>
    <mergeCell ref="P26:P29"/>
    <mergeCell ref="P30:P33"/>
    <mergeCell ref="Q19:Q22"/>
    <mergeCell ref="P11:P14"/>
    <mergeCell ref="P15:P18"/>
    <mergeCell ref="P19:P22"/>
    <mergeCell ref="P7:P10"/>
    <mergeCell ref="Q15:Q18"/>
    <mergeCell ref="U30:U33"/>
    <mergeCell ref="S7:S10"/>
    <mergeCell ref="S11:S14"/>
    <mergeCell ref="S15:S18"/>
    <mergeCell ref="A1:N1"/>
    <mergeCell ref="U19:U22"/>
    <mergeCell ref="U26:U29"/>
    <mergeCell ref="S26:S29"/>
    <mergeCell ref="S19:S22"/>
    <mergeCell ref="Q11:Q14"/>
    <mergeCell ref="F4:F6"/>
    <mergeCell ref="I5:I6"/>
    <mergeCell ref="J4:J6"/>
    <mergeCell ref="U11:U14"/>
    <mergeCell ref="U15:U18"/>
    <mergeCell ref="Q7:Q10"/>
    <mergeCell ref="K4:N5"/>
    <mergeCell ref="H4:I4"/>
    <mergeCell ref="H5:H6"/>
    <mergeCell ref="A4:A6"/>
  </mergeCells>
  <phoneticPr fontId="2" type="noConversion"/>
  <dataValidations xWindow="643" yWindow="373" count="11">
    <dataValidation type="list" allowBlank="1" showInputMessage="1" showErrorMessage="1" sqref="M7:M56 K7:K56">
      <formula1>參賽項目</formula1>
    </dataValidation>
    <dataValidation type="time" allowBlank="1" showInputMessage="1" showErrorMessage="1" error="假設最佳成績為_x000a_1分23秒45_x000a_請輸入_x000a_1:23.45" sqref="V22:V56">
      <formula1>0</formula1>
      <formula2>0.999988425925926</formula2>
    </dataValidation>
    <dataValidation type="list" allowBlank="1" showInputMessage="1" showErrorMessage="1" sqref="J7:J56">
      <formula1>$AC$6:$AC$8</formula1>
    </dataValidation>
    <dataValidation type="list" allowBlank="1" showInputMessage="1" showErrorMessage="1" error="假設最佳成績為_x000a_1分23秒45_x000a_請輸入_x000a_1:23.45" sqref="P26:P33">
      <formula1>接力組別</formula1>
    </dataValidation>
    <dataValidation type="list" allowBlank="1" showInputMessage="1" showErrorMessage="1" sqref="R7:R22 R26:R33">
      <formula1>選手名單</formula1>
    </dataValidation>
    <dataValidation type="list" allowBlank="1" showInputMessage="1" showErrorMessage="1" sqref="B7:B56">
      <formula1>個人組別</formula1>
    </dataValidation>
    <dataValidation type="list" allowBlank="1" showInputMessage="1" showErrorMessage="1" sqref="P11:P22">
      <formula1>接力組別</formula1>
    </dataValidation>
    <dataValidation type="time" allowBlank="1" showInputMessage="1" showErrorMessage="1" error="假設最佳成績為_x000a_1分23秒45_x000a_請輸入_x000a_1:23.45_x000a_分(冒號)秒(點)毫秒" sqref="L7:L56 N7:N56 S11 S26 S15 S7 S19 S30">
      <formula1>0</formula1>
      <formula2>0.999988425925926</formula2>
    </dataValidation>
    <dataValidation type="list" allowBlank="1" showErrorMessage="1" sqref="P7:P10">
      <formula1>接力組別</formula1>
    </dataValidation>
    <dataValidation type="date" errorStyle="information" allowBlank="1" showInputMessage="1" showErrorMessage="1" errorTitle="西元年/月/日" error="請輸入西元年/月/日_x000a_EX:國曆107年=西元2018年" sqref="F7:F56">
      <formula1>6211</formula1>
      <formula2>41275</formula2>
    </dataValidation>
    <dataValidation type="list" allowBlank="1" showInputMessage="1" showErrorMessage="1" sqref="C7:C56">
      <formula1>"男,女"</formula1>
    </dataValidation>
  </dataValidations>
  <pageMargins left="0.25" right="0.25" top="0.75" bottom="0.75" header="0.3" footer="0.3"/>
  <pageSetup paperSize="9" scale="32" orientation="landscape" r:id="rId1"/>
  <ignoredErrors>
    <ignoredError sqref="T7:U22 T30:U3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18"/>
  <sheetViews>
    <sheetView topLeftCell="A2" workbookViewId="0">
      <selection activeCell="C11" sqref="C11"/>
    </sheetView>
  </sheetViews>
  <sheetFormatPr defaultColWidth="9" defaultRowHeight="16.5"/>
  <cols>
    <col min="1" max="1" width="12" style="9" customWidth="1"/>
    <col min="2" max="2" width="17.5" style="9" bestFit="1" customWidth="1"/>
    <col min="3" max="3" width="47.125" style="9" customWidth="1"/>
    <col min="4" max="4" width="32" style="9" bestFit="1" customWidth="1"/>
    <col min="5" max="16384" width="9" style="9"/>
  </cols>
  <sheetData>
    <row r="1" spans="1:6">
      <c r="A1" s="167" t="s">
        <v>0</v>
      </c>
      <c r="B1" s="167"/>
      <c r="C1" s="167"/>
    </row>
    <row r="2" spans="1:6">
      <c r="A2" s="168" t="s">
        <v>145</v>
      </c>
      <c r="B2" s="168"/>
      <c r="C2" s="102"/>
      <c r="D2" s="104" t="s">
        <v>115</v>
      </c>
    </row>
    <row r="3" spans="1:6">
      <c r="A3" s="168" t="s">
        <v>108</v>
      </c>
      <c r="B3" s="168"/>
      <c r="C3" s="103"/>
    </row>
    <row r="4" spans="1:6">
      <c r="A4" s="164" t="s">
        <v>80</v>
      </c>
      <c r="B4" s="39" t="s">
        <v>146</v>
      </c>
      <c r="C4" s="89"/>
    </row>
    <row r="5" spans="1:6">
      <c r="A5" s="165"/>
      <c r="B5" s="39" t="s">
        <v>147</v>
      </c>
      <c r="C5" s="90"/>
    </row>
    <row r="6" spans="1:6">
      <c r="A6" s="165"/>
      <c r="B6" s="39" t="s">
        <v>148</v>
      </c>
      <c r="C6" s="90"/>
    </row>
    <row r="7" spans="1:6">
      <c r="A7" s="165"/>
      <c r="B7" s="39" t="s">
        <v>149</v>
      </c>
      <c r="C7" s="110"/>
      <c r="F7" s="40"/>
    </row>
    <row r="8" spans="1:6">
      <c r="A8" s="166"/>
      <c r="B8" s="41" t="s">
        <v>74</v>
      </c>
      <c r="C8" s="91"/>
      <c r="F8" s="40"/>
    </row>
    <row r="9" spans="1:6">
      <c r="A9" s="164" t="s">
        <v>2</v>
      </c>
      <c r="B9" s="42" t="s">
        <v>130</v>
      </c>
      <c r="C9" s="103"/>
      <c r="D9" s="104" t="s">
        <v>128</v>
      </c>
      <c r="F9" s="40"/>
    </row>
    <row r="10" spans="1:6">
      <c r="A10" s="165"/>
      <c r="B10" s="43" t="s">
        <v>131</v>
      </c>
      <c r="C10" s="103"/>
      <c r="D10" s="105" t="s">
        <v>116</v>
      </c>
    </row>
    <row r="11" spans="1:6">
      <c r="A11" s="165"/>
      <c r="B11" s="42" t="s">
        <v>132</v>
      </c>
      <c r="C11" s="118"/>
      <c r="F11" s="40"/>
    </row>
    <row r="12" spans="1:6">
      <c r="A12" s="166"/>
      <c r="B12" s="44" t="s">
        <v>133</v>
      </c>
      <c r="C12" s="103"/>
      <c r="F12" s="40"/>
    </row>
    <row r="13" spans="1:6">
      <c r="A13" s="162" t="s">
        <v>120</v>
      </c>
      <c r="B13" s="163"/>
      <c r="C13" s="45">
        <f>'參賽單位資料(主辦單位用)'!I2</f>
        <v>0</v>
      </c>
    </row>
    <row r="14" spans="1:6">
      <c r="A14" s="1" t="s">
        <v>129</v>
      </c>
      <c r="B14" s="2"/>
      <c r="C14" s="46"/>
    </row>
    <row r="15" spans="1:6">
      <c r="A15" s="1" t="s">
        <v>3</v>
      </c>
      <c r="B15" s="46" t="s">
        <v>160</v>
      </c>
      <c r="C15" s="46"/>
    </row>
    <row r="16" spans="1:6">
      <c r="A16" s="1" t="s">
        <v>4</v>
      </c>
      <c r="B16" s="46" t="s">
        <v>119</v>
      </c>
      <c r="C16" s="46"/>
    </row>
    <row r="17" spans="1:3">
      <c r="A17" s="1" t="s">
        <v>5</v>
      </c>
      <c r="B17" s="46" t="s">
        <v>82</v>
      </c>
      <c r="C17" s="46"/>
    </row>
    <row r="18" spans="1:3">
      <c r="A18" s="3" t="s">
        <v>6</v>
      </c>
      <c r="B18" s="46" t="s">
        <v>81</v>
      </c>
      <c r="C18" s="46"/>
    </row>
  </sheetData>
  <sheetProtection algorithmName="SHA-512" hashValue="JpWghCW9hBeFKleF3fkKXZyy6DHlfkIdzuJAV9N2NJc+mEuKmUoHg7NymMaDBy6huObPcs+SbBAwlKPg5Cmg0w==" saltValue="PJfPp6eufKfqIcInq6uRfw==" spinCount="100000" sheet="1" selectLockedCells="1"/>
  <protectedRanges>
    <protectedRange password="EE17" sqref="A1 A14:C18 A2:B12" name="範圍1"/>
  </protectedRanges>
  <mergeCells count="6">
    <mergeCell ref="A13:B13"/>
    <mergeCell ref="A9:A12"/>
    <mergeCell ref="A4:A8"/>
    <mergeCell ref="A1:C1"/>
    <mergeCell ref="A2:B2"/>
    <mergeCell ref="A3:B3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AI2"/>
  <sheetViews>
    <sheetView workbookViewId="0">
      <selection activeCell="A2" sqref="A2"/>
    </sheetView>
  </sheetViews>
  <sheetFormatPr defaultColWidth="8.875" defaultRowHeight="16.5"/>
  <cols>
    <col min="1" max="1" width="8" customWidth="1"/>
    <col min="2" max="2" width="17.625" customWidth="1"/>
    <col min="3" max="3" width="16" customWidth="1"/>
    <col min="4" max="4" width="14.375" customWidth="1"/>
    <col min="5" max="5" width="15.375" customWidth="1"/>
    <col min="6" max="6" width="13.875" customWidth="1"/>
    <col min="7" max="8" width="20.125" customWidth="1"/>
    <col min="9" max="9" width="9.625" customWidth="1"/>
    <col min="10" max="12" width="7.875" bestFit="1" customWidth="1"/>
    <col min="13" max="13" width="12.375" customWidth="1"/>
    <col min="14" max="14" width="7.875" bestFit="1" customWidth="1"/>
    <col min="15" max="20" width="6.375" bestFit="1" customWidth="1"/>
    <col min="21" max="26" width="13.5" bestFit="1" customWidth="1"/>
    <col min="27" max="28" width="13" bestFit="1" customWidth="1"/>
    <col min="29" max="29" width="10.625" bestFit="1" customWidth="1"/>
    <col min="30" max="30" width="10.625" customWidth="1"/>
    <col min="31" max="31" width="10.625" bestFit="1" customWidth="1"/>
    <col min="32" max="32" width="10.625" customWidth="1"/>
    <col min="33" max="33" width="8" bestFit="1" customWidth="1"/>
  </cols>
  <sheetData>
    <row r="1" spans="1:35">
      <c r="A1" s="4" t="s">
        <v>13</v>
      </c>
      <c r="B1" s="4" t="s">
        <v>117</v>
      </c>
      <c r="C1" s="4" t="s">
        <v>109</v>
      </c>
      <c r="D1" s="4" t="s">
        <v>14</v>
      </c>
      <c r="E1" s="4" t="s">
        <v>7</v>
      </c>
      <c r="F1" s="4" t="s">
        <v>8</v>
      </c>
      <c r="G1" s="4" t="s">
        <v>9</v>
      </c>
      <c r="H1" s="4" t="s">
        <v>79</v>
      </c>
      <c r="I1" s="4" t="s">
        <v>10</v>
      </c>
      <c r="J1" s="4" t="s">
        <v>11</v>
      </c>
      <c r="K1" s="4" t="s">
        <v>12</v>
      </c>
      <c r="L1" s="4" t="s">
        <v>17</v>
      </c>
      <c r="M1" s="4" t="s">
        <v>18</v>
      </c>
      <c r="N1" s="4" t="s">
        <v>97</v>
      </c>
      <c r="O1" s="5" t="s">
        <v>49</v>
      </c>
      <c r="P1" s="5" t="s">
        <v>50</v>
      </c>
      <c r="Q1" s="5" t="s">
        <v>51</v>
      </c>
      <c r="R1" s="5" t="s">
        <v>52</v>
      </c>
      <c r="S1" s="5" t="s">
        <v>53</v>
      </c>
      <c r="T1" s="5" t="s">
        <v>54</v>
      </c>
      <c r="U1" s="5" t="s">
        <v>77</v>
      </c>
      <c r="V1" s="5" t="s">
        <v>78</v>
      </c>
      <c r="W1" s="5" t="s">
        <v>15</v>
      </c>
      <c r="X1" s="5" t="s">
        <v>16</v>
      </c>
      <c r="Y1" s="5" t="s">
        <v>60</v>
      </c>
      <c r="Z1" s="5" t="s">
        <v>61</v>
      </c>
      <c r="AA1" s="5" t="s">
        <v>64</v>
      </c>
      <c r="AB1" s="5" t="s">
        <v>63</v>
      </c>
      <c r="AC1" s="5" t="s">
        <v>65</v>
      </c>
      <c r="AD1" s="5" t="s">
        <v>68</v>
      </c>
      <c r="AE1" s="5" t="s">
        <v>66</v>
      </c>
      <c r="AF1" s="5" t="s">
        <v>69</v>
      </c>
      <c r="AG1" s="6" t="s">
        <v>67</v>
      </c>
      <c r="AH1" s="6" t="s">
        <v>70</v>
      </c>
      <c r="AI1" s="6" t="s">
        <v>96</v>
      </c>
    </row>
    <row r="2" spans="1:35">
      <c r="A2" s="34"/>
      <c r="B2" s="35">
        <f>'參賽單位資料(必填)'!C2</f>
        <v>0</v>
      </c>
      <c r="C2" s="35">
        <f>'參賽單位資料(必填)'!C3</f>
        <v>0</v>
      </c>
      <c r="D2" s="35">
        <f>'參賽單位資料(必填)'!C4</f>
        <v>0</v>
      </c>
      <c r="E2" s="36">
        <f>'參賽單位資料(必填)'!C5</f>
        <v>0</v>
      </c>
      <c r="F2" s="37">
        <f>'參賽單位資料(必填)'!C6</f>
        <v>0</v>
      </c>
      <c r="G2" s="35">
        <f>'參賽單位資料(必填)'!C7</f>
        <v>0</v>
      </c>
      <c r="H2" s="38">
        <f>'參賽單位資料(必填)'!C8</f>
        <v>0</v>
      </c>
      <c r="I2" s="34">
        <f>AI2*200+(N2-AI2)*300</f>
        <v>0</v>
      </c>
      <c r="J2" s="106">
        <f>'參賽單位資料(必填)'!C11</f>
        <v>0</v>
      </c>
      <c r="K2" s="106">
        <f>'參賽單位資料(必填)'!C9</f>
        <v>0</v>
      </c>
      <c r="L2" s="106">
        <f>'參賽單位資料(必填)'!C10</f>
        <v>0</v>
      </c>
      <c r="M2" s="106">
        <f>'參賽單位資料(必填)'!C12</f>
        <v>0</v>
      </c>
      <c r="N2" s="34">
        <f>COUNTA('報名表(必填)'!$D$7:$D$56)</f>
        <v>0</v>
      </c>
      <c r="O2" s="106">
        <f>COUNTIF('報名表(必填)'!$B$7:$B$56,"國小一二年級女子組")</f>
        <v>0</v>
      </c>
      <c r="P2" s="106">
        <f>COUNTIF('報名表(必填)'!$B$7:$B$56,"國小一二年級男子組")</f>
        <v>0</v>
      </c>
      <c r="Q2" s="106">
        <f>COUNTIF('報名表(必填)'!$B$7:$B$56,"國小三四年級女子組")</f>
        <v>0</v>
      </c>
      <c r="R2" s="106">
        <f>COUNTIF('報名表(必填)'!$B$7:$B$56,"國小三四年級男子組")</f>
        <v>0</v>
      </c>
      <c r="S2" s="106">
        <f>COUNTIF('報名表(必填)'!$B$7:$B$56,"國小五六年級女子組")</f>
        <v>0</v>
      </c>
      <c r="T2" s="106">
        <f>COUNTIF('報名表(必填)'!$B$7:$B$56,"國小五六年級男子組")</f>
        <v>0</v>
      </c>
      <c r="U2" s="106">
        <f>COUNTIF('報名表(必填)'!$B$7:$B$56,"國中女子組")</f>
        <v>0</v>
      </c>
      <c r="V2" s="106">
        <f>COUNTIF('報名表(必填)'!$B$7:$B$56,"國中男子組")</f>
        <v>0</v>
      </c>
      <c r="W2" s="106">
        <f>COUNTIF('報名表(必填)'!$B$7:$B$56,"高中女子組")</f>
        <v>0</v>
      </c>
      <c r="X2" s="106">
        <f>COUNTIF('報名表(必填)'!$B$7:$B$56,"高中男子組")</f>
        <v>0</v>
      </c>
      <c r="Y2" s="106">
        <f>COUNTIF('報名表(必填)'!$B$7:$B$56,"菁英女子組")</f>
        <v>0</v>
      </c>
      <c r="Z2" s="106">
        <f>COUNTIF('報名表(必填)'!$B$7:$B$56,"菁英男子組")</f>
        <v>0</v>
      </c>
      <c r="AA2" s="106">
        <f>COUNTIF('報名表(必填)'!$B$7:$B$56,"25-34歲級女子組")</f>
        <v>0</v>
      </c>
      <c r="AB2" s="106">
        <f>COUNTIF('報名表(必填)'!$B$7:$B$56,"25-34歲級男子組")</f>
        <v>0</v>
      </c>
      <c r="AC2" s="106">
        <f>COUNTIF('報名表(必填)'!$B$7:$B$56,"35-44歲級女子組")</f>
        <v>0</v>
      </c>
      <c r="AD2" s="106">
        <f>COUNTIF('報名表(必填)'!$B$7:$B$56,"35-44歲級男子組")</f>
        <v>0</v>
      </c>
      <c r="AE2" s="106">
        <f>COUNTIF('報名表(必填)'!$B$7:$B$56,"45-54歲級女子組")</f>
        <v>0</v>
      </c>
      <c r="AF2" s="106">
        <f>COUNTIF('報名表(必填)'!$B$7:$B$56,"45-54歲級男子組")</f>
        <v>0</v>
      </c>
      <c r="AG2" s="106">
        <f>COUNTIF('報名表(必填)'!$B$7:$B$56,"55歲以上女子組")</f>
        <v>0</v>
      </c>
      <c r="AH2" s="106">
        <f>COUNTIF('報名表(必填)'!$B$7:$B$56,"55歲以上男子組")</f>
        <v>0</v>
      </c>
      <c r="AI2" s="107">
        <f>COUNTIF('報名表(必填)'!$J$7:$J$56,"是")</f>
        <v>0</v>
      </c>
    </row>
  </sheetData>
  <sheetProtection algorithmName="SHA-512" hashValue="Wtvhl3LapFmube7gVaDa/KQrauM4o36POjPAL8BalKBGDfRwI4lUAZlseD/Hwk9U/2lJ/jQsbiArXSqbJnbO1A==" saltValue="189nya+2BxVH9RG4bo1mMA==" spinCount="100000" sheet="1"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S101"/>
  <sheetViews>
    <sheetView workbookViewId="0">
      <selection activeCell="M14" sqref="M14"/>
    </sheetView>
  </sheetViews>
  <sheetFormatPr defaultColWidth="8.875" defaultRowHeight="16.5"/>
  <cols>
    <col min="1" max="1" width="15" bestFit="1" customWidth="1"/>
    <col min="2" max="2" width="12.125" bestFit="1" customWidth="1"/>
    <col min="3" max="3" width="16.625" bestFit="1" customWidth="1"/>
    <col min="6" max="6" width="15" bestFit="1" customWidth="1"/>
    <col min="7" max="7" width="12.875" customWidth="1"/>
    <col min="8" max="8" width="16.625" bestFit="1" customWidth="1"/>
    <col min="11" max="11" width="22.875" bestFit="1" customWidth="1"/>
    <col min="12" max="12" width="15" bestFit="1" customWidth="1"/>
    <col min="13" max="13" width="16.625" bestFit="1" customWidth="1"/>
    <col min="19" max="19" width="8.875" style="60"/>
  </cols>
  <sheetData>
    <row r="1" spans="1:19">
      <c r="A1" s="10" t="s">
        <v>28</v>
      </c>
      <c r="B1" s="11" t="s">
        <v>29</v>
      </c>
      <c r="C1" s="11" t="s">
        <v>118</v>
      </c>
      <c r="D1" s="11" t="s">
        <v>1</v>
      </c>
      <c r="E1" s="12" t="s">
        <v>30</v>
      </c>
      <c r="F1" s="19" t="s">
        <v>28</v>
      </c>
      <c r="G1" s="20" t="s">
        <v>29</v>
      </c>
      <c r="H1" s="20" t="s">
        <v>118</v>
      </c>
      <c r="I1" s="20" t="s">
        <v>1</v>
      </c>
      <c r="J1" s="21" t="s">
        <v>30</v>
      </c>
      <c r="K1" s="47" t="s">
        <v>29</v>
      </c>
      <c r="L1" s="48" t="s">
        <v>28</v>
      </c>
      <c r="M1" s="48" t="s">
        <v>118</v>
      </c>
      <c r="N1" s="48" t="s">
        <v>1</v>
      </c>
      <c r="O1" s="48" t="s">
        <v>1</v>
      </c>
      <c r="P1" s="48" t="s">
        <v>1</v>
      </c>
      <c r="Q1" s="48" t="s">
        <v>1</v>
      </c>
      <c r="R1" s="49" t="s">
        <v>30</v>
      </c>
    </row>
    <row r="2" spans="1:19">
      <c r="A2" s="13">
        <f>'報名表(必填)'!B7</f>
        <v>0</v>
      </c>
      <c r="B2" s="14">
        <f>'報名表(必填)'!K7</f>
        <v>0</v>
      </c>
      <c r="C2" s="14">
        <f>'參賽單位資料(必填)'!$C$2</f>
        <v>0</v>
      </c>
      <c r="D2" s="14">
        <f>'報名表(必填)'!D7</f>
        <v>0</v>
      </c>
      <c r="E2" s="15">
        <f>'報名表(必填)'!L7</f>
        <v>0</v>
      </c>
      <c r="F2" s="22">
        <f>A2</f>
        <v>0</v>
      </c>
      <c r="G2" s="23">
        <f>'報名表(必填)'!M7</f>
        <v>0</v>
      </c>
      <c r="H2" s="23">
        <f>C2</f>
        <v>0</v>
      </c>
      <c r="I2" s="23">
        <f>D2</f>
        <v>0</v>
      </c>
      <c r="J2" s="24">
        <f>'報名表(必填)'!N7</f>
        <v>0</v>
      </c>
      <c r="K2" s="50" t="s">
        <v>111</v>
      </c>
      <c r="L2" s="29">
        <f>'報名表(必填)'!P7</f>
        <v>0</v>
      </c>
      <c r="M2" s="28">
        <f t="shared" ref="M2:M7" si="0">H2</f>
        <v>0</v>
      </c>
      <c r="N2" s="28">
        <f>'報名表(必填)'!R7</f>
        <v>0</v>
      </c>
      <c r="O2" s="28">
        <f>'報名表(必填)'!R8</f>
        <v>0</v>
      </c>
      <c r="P2" s="28">
        <f>'報名表(必填)'!R9</f>
        <v>0</v>
      </c>
      <c r="Q2" s="28">
        <f>'報名表(必填)'!R10</f>
        <v>0</v>
      </c>
      <c r="R2" s="54">
        <f>'報名表(必填)'!S7</f>
        <v>0</v>
      </c>
      <c r="S2" s="60" t="e">
        <f>'報名表(必填)'!T7+'報名表(必填)'!T8+'報名表(必填)'!T9+'報名表(必填)'!T10</f>
        <v>#N/A</v>
      </c>
    </row>
    <row r="3" spans="1:19">
      <c r="A3" s="13">
        <f>'報名表(必填)'!B8</f>
        <v>0</v>
      </c>
      <c r="B3" s="14">
        <f>'報名表(必填)'!K8</f>
        <v>0</v>
      </c>
      <c r="C3" s="14">
        <f>'參賽單位資料(必填)'!$C$2</f>
        <v>0</v>
      </c>
      <c r="D3" s="14">
        <f>'報名表(必填)'!D8</f>
        <v>0</v>
      </c>
      <c r="E3" s="15">
        <f>'報名表(必填)'!L8</f>
        <v>0</v>
      </c>
      <c r="F3" s="22">
        <f>A3</f>
        <v>0</v>
      </c>
      <c r="G3" s="23">
        <f>'報名表(必填)'!M8</f>
        <v>0</v>
      </c>
      <c r="H3" s="23">
        <f t="shared" ref="H3:I66" si="1">C3</f>
        <v>0</v>
      </c>
      <c r="I3" s="23">
        <f t="shared" si="1"/>
        <v>0</v>
      </c>
      <c r="J3" s="24">
        <f>'報名表(必填)'!N8</f>
        <v>0</v>
      </c>
      <c r="K3" s="50" t="s">
        <v>99</v>
      </c>
      <c r="L3" s="29">
        <f>'報名表(必填)'!P11</f>
        <v>0</v>
      </c>
      <c r="M3" s="28">
        <f t="shared" si="0"/>
        <v>0</v>
      </c>
      <c r="N3" s="28">
        <f>'報名表(必填)'!R11</f>
        <v>0</v>
      </c>
      <c r="O3" s="28">
        <f>'報名表(必填)'!R12</f>
        <v>0</v>
      </c>
      <c r="P3" s="28">
        <f>'報名表(必填)'!R13</f>
        <v>0</v>
      </c>
      <c r="Q3" s="28">
        <f>'報名表(必填)'!R14</f>
        <v>0</v>
      </c>
      <c r="R3" s="54">
        <f>'報名表(必填)'!S11</f>
        <v>0</v>
      </c>
      <c r="S3" s="60" t="e">
        <f>'報名表(必填)'!T11+'報名表(必填)'!T12+'報名表(必填)'!T13+'報名表(必填)'!T14</f>
        <v>#N/A</v>
      </c>
    </row>
    <row r="4" spans="1:19">
      <c r="A4" s="13">
        <f>'報名表(必填)'!B9</f>
        <v>0</v>
      </c>
      <c r="B4" s="14">
        <f>'報名表(必填)'!K9</f>
        <v>0</v>
      </c>
      <c r="C4" s="14">
        <f>'參賽單位資料(必填)'!$C$2</f>
        <v>0</v>
      </c>
      <c r="D4" s="14">
        <f>'報名表(必填)'!D9</f>
        <v>0</v>
      </c>
      <c r="E4" s="15">
        <f>'報名表(必填)'!L9</f>
        <v>0</v>
      </c>
      <c r="F4" s="22">
        <f t="shared" ref="F4:F67" si="2">A4</f>
        <v>0</v>
      </c>
      <c r="G4" s="23">
        <f>'報名表(必填)'!M9</f>
        <v>0</v>
      </c>
      <c r="H4" s="23">
        <f t="shared" si="1"/>
        <v>0</v>
      </c>
      <c r="I4" s="23">
        <f t="shared" si="1"/>
        <v>0</v>
      </c>
      <c r="J4" s="24">
        <f>'報名表(必填)'!N9</f>
        <v>0</v>
      </c>
      <c r="K4" s="50" t="s">
        <v>112</v>
      </c>
      <c r="L4" s="29">
        <f>'報名表(必填)'!P15</f>
        <v>0</v>
      </c>
      <c r="M4" s="28">
        <f t="shared" si="0"/>
        <v>0</v>
      </c>
      <c r="N4" s="28">
        <f>'報名表(必填)'!R15</f>
        <v>0</v>
      </c>
      <c r="O4" s="28">
        <f>'報名表(必填)'!R16</f>
        <v>0</v>
      </c>
      <c r="P4" s="28">
        <f>'報名表(必填)'!R17</f>
        <v>0</v>
      </c>
      <c r="Q4" s="28">
        <f>'報名表(必填)'!R18</f>
        <v>0</v>
      </c>
      <c r="R4" s="54">
        <f>'報名表(必填)'!S15</f>
        <v>0</v>
      </c>
      <c r="S4" s="59" t="e">
        <f>'報名表(必填)'!T15+'報名表(必填)'!T16+'報名表(必填)'!T17+'報名表(必填)'!T18</f>
        <v>#N/A</v>
      </c>
    </row>
    <row r="5" spans="1:19">
      <c r="A5" s="13">
        <f>'報名表(必填)'!B10</f>
        <v>0</v>
      </c>
      <c r="B5" s="14">
        <f>'報名表(必填)'!K10</f>
        <v>0</v>
      </c>
      <c r="C5" s="14">
        <f>'參賽單位資料(必填)'!$C$2</f>
        <v>0</v>
      </c>
      <c r="D5" s="14">
        <f>'報名表(必填)'!D10</f>
        <v>0</v>
      </c>
      <c r="E5" s="15">
        <f>'報名表(必填)'!L10</f>
        <v>0</v>
      </c>
      <c r="F5" s="22">
        <f t="shared" si="2"/>
        <v>0</v>
      </c>
      <c r="G5" s="23">
        <f>'報名表(必填)'!M10</f>
        <v>0</v>
      </c>
      <c r="H5" s="23">
        <f t="shared" si="1"/>
        <v>0</v>
      </c>
      <c r="I5" s="23">
        <f t="shared" si="1"/>
        <v>0</v>
      </c>
      <c r="J5" s="24">
        <f>'報名表(必填)'!N10</f>
        <v>0</v>
      </c>
      <c r="K5" s="50" t="s">
        <v>112</v>
      </c>
      <c r="L5" s="29">
        <f>'報名表(必填)'!P19</f>
        <v>0</v>
      </c>
      <c r="M5" s="28">
        <f t="shared" si="0"/>
        <v>0</v>
      </c>
      <c r="N5" s="28">
        <f>'報名表(必填)'!R19</f>
        <v>0</v>
      </c>
      <c r="O5" s="28">
        <f>'報名表(必填)'!R20</f>
        <v>0</v>
      </c>
      <c r="P5" s="28">
        <f>'報名表(必填)'!R21</f>
        <v>0</v>
      </c>
      <c r="Q5" s="28">
        <f>'報名表(必填)'!R22</f>
        <v>0</v>
      </c>
      <c r="R5" s="54">
        <f>'報名表(必填)'!S19</f>
        <v>0</v>
      </c>
      <c r="S5" s="59" t="e">
        <f>'報名表(必填)'!T19+'報名表(必填)'!T20+'報名表(必填)'!T21+'報名表(必填)'!T22</f>
        <v>#N/A</v>
      </c>
    </row>
    <row r="6" spans="1:19">
      <c r="A6" s="13">
        <f>'報名表(必填)'!B11</f>
        <v>0</v>
      </c>
      <c r="B6" s="14">
        <f>'報名表(必填)'!K11</f>
        <v>0</v>
      </c>
      <c r="C6" s="14">
        <f>'參賽單位資料(必填)'!$C$2</f>
        <v>0</v>
      </c>
      <c r="D6" s="14">
        <f>'報名表(必填)'!D11</f>
        <v>0</v>
      </c>
      <c r="E6" s="15">
        <f>'報名表(必填)'!L11</f>
        <v>0</v>
      </c>
      <c r="F6" s="22">
        <f t="shared" si="2"/>
        <v>0</v>
      </c>
      <c r="G6" s="23">
        <f>'報名表(必填)'!M11</f>
        <v>0</v>
      </c>
      <c r="H6" s="23">
        <f t="shared" si="1"/>
        <v>0</v>
      </c>
      <c r="I6" s="23">
        <f t="shared" si="1"/>
        <v>0</v>
      </c>
      <c r="J6" s="24">
        <f>'報名表(必填)'!N11</f>
        <v>0</v>
      </c>
      <c r="K6" s="50" t="s">
        <v>155</v>
      </c>
      <c r="L6" s="29">
        <f>'報名表(必填)'!P26</f>
        <v>0</v>
      </c>
      <c r="M6" s="28">
        <f t="shared" si="0"/>
        <v>0</v>
      </c>
      <c r="N6" s="28">
        <f>'報名表(必填)'!R26</f>
        <v>0</v>
      </c>
      <c r="O6" s="28">
        <f>'報名表(必填)'!R27</f>
        <v>0</v>
      </c>
      <c r="P6" s="28">
        <f>'報名表(必填)'!R28</f>
        <v>0</v>
      </c>
      <c r="Q6" s="28">
        <f>'報名表(必填)'!R29</f>
        <v>0</v>
      </c>
      <c r="R6" s="54">
        <f>'報名表(必填)'!S26</f>
        <v>0</v>
      </c>
      <c r="S6" s="59" t="e">
        <f>'報名表(必填)'!T26+'報名表(必填)'!T27+'報名表(必填)'!T28+'報名表(必填)'!T29</f>
        <v>#N/A</v>
      </c>
    </row>
    <row r="7" spans="1:19" ht="17.25" thickBot="1">
      <c r="A7" s="13">
        <f>'報名表(必填)'!B12</f>
        <v>0</v>
      </c>
      <c r="B7" s="14">
        <f>'報名表(必填)'!K12</f>
        <v>0</v>
      </c>
      <c r="C7" s="14">
        <f>'參賽單位資料(必填)'!$C$2</f>
        <v>0</v>
      </c>
      <c r="D7" s="14">
        <f>'報名表(必填)'!D12</f>
        <v>0</v>
      </c>
      <c r="E7" s="15">
        <f>'報名表(必填)'!L12</f>
        <v>0</v>
      </c>
      <c r="F7" s="22">
        <f t="shared" si="2"/>
        <v>0</v>
      </c>
      <c r="G7" s="23">
        <f>'報名表(必填)'!M12</f>
        <v>0</v>
      </c>
      <c r="H7" s="23">
        <f t="shared" si="1"/>
        <v>0</v>
      </c>
      <c r="I7" s="23">
        <f t="shared" si="1"/>
        <v>0</v>
      </c>
      <c r="J7" s="24">
        <f>'報名表(必填)'!N12</f>
        <v>0</v>
      </c>
      <c r="K7" s="51" t="s">
        <v>155</v>
      </c>
      <c r="L7" s="52">
        <f>'報名表(必填)'!P30</f>
        <v>0</v>
      </c>
      <c r="M7" s="53">
        <f t="shared" si="0"/>
        <v>0</v>
      </c>
      <c r="N7" s="53">
        <f>'報名表(必填)'!R30</f>
        <v>0</v>
      </c>
      <c r="O7" s="53">
        <f>'報名表(必填)'!R31</f>
        <v>0</v>
      </c>
      <c r="P7" s="53">
        <f>'報名表(必填)'!R32</f>
        <v>0</v>
      </c>
      <c r="Q7" s="53">
        <f>'報名表(必填)'!R33</f>
        <v>0</v>
      </c>
      <c r="R7" s="55">
        <f>'報名表(必填)'!S30</f>
        <v>0</v>
      </c>
      <c r="S7" s="59" t="e">
        <f>'報名表(必填)'!T30+'報名表(必填)'!T31+'報名表(必填)'!T32+'報名表(必填)'!T33</f>
        <v>#N/A</v>
      </c>
    </row>
    <row r="8" spans="1:19">
      <c r="A8" s="13">
        <f>'報名表(必填)'!B13</f>
        <v>0</v>
      </c>
      <c r="B8" s="14">
        <f>'報名表(必填)'!K13</f>
        <v>0</v>
      </c>
      <c r="C8" s="14">
        <f>'參賽單位資料(必填)'!$C$2</f>
        <v>0</v>
      </c>
      <c r="D8" s="14">
        <f>'報名表(必填)'!D13</f>
        <v>0</v>
      </c>
      <c r="E8" s="15">
        <f>'報名表(必填)'!L13</f>
        <v>0</v>
      </c>
      <c r="F8" s="22">
        <f t="shared" si="2"/>
        <v>0</v>
      </c>
      <c r="G8" s="23">
        <f>'報名表(必填)'!M13</f>
        <v>0</v>
      </c>
      <c r="H8" s="23">
        <f t="shared" si="1"/>
        <v>0</v>
      </c>
      <c r="I8" s="23">
        <f t="shared" si="1"/>
        <v>0</v>
      </c>
      <c r="J8" s="24">
        <f>'報名表(必填)'!N13</f>
        <v>0</v>
      </c>
    </row>
    <row r="9" spans="1:19">
      <c r="A9" s="13">
        <f>'報名表(必填)'!B14</f>
        <v>0</v>
      </c>
      <c r="B9" s="14">
        <f>'報名表(必填)'!K14</f>
        <v>0</v>
      </c>
      <c r="C9" s="14">
        <f>'參賽單位資料(必填)'!$C$2</f>
        <v>0</v>
      </c>
      <c r="D9" s="14">
        <f>'報名表(必填)'!D14</f>
        <v>0</v>
      </c>
      <c r="E9" s="15">
        <f>'報名表(必填)'!L14</f>
        <v>0</v>
      </c>
      <c r="F9" s="22">
        <f t="shared" si="2"/>
        <v>0</v>
      </c>
      <c r="G9" s="23">
        <f>'報名表(必填)'!M14</f>
        <v>0</v>
      </c>
      <c r="H9" s="23">
        <f t="shared" si="1"/>
        <v>0</v>
      </c>
      <c r="I9" s="23">
        <f t="shared" si="1"/>
        <v>0</v>
      </c>
      <c r="J9" s="24">
        <f>'報名表(必填)'!N14</f>
        <v>0</v>
      </c>
    </row>
    <row r="10" spans="1:19">
      <c r="A10" s="13">
        <f>'報名表(必填)'!B15</f>
        <v>0</v>
      </c>
      <c r="B10" s="14">
        <f>'報名表(必填)'!K15</f>
        <v>0</v>
      </c>
      <c r="C10" s="14">
        <f>'參賽單位資料(必填)'!$C$2</f>
        <v>0</v>
      </c>
      <c r="D10" s="14">
        <f>'報名表(必填)'!D15</f>
        <v>0</v>
      </c>
      <c r="E10" s="15">
        <f>'報名表(必填)'!L15</f>
        <v>0</v>
      </c>
      <c r="F10" s="22">
        <f t="shared" si="2"/>
        <v>0</v>
      </c>
      <c r="G10" s="23">
        <f>'報名表(必填)'!M15</f>
        <v>0</v>
      </c>
      <c r="H10" s="23">
        <f t="shared" si="1"/>
        <v>0</v>
      </c>
      <c r="I10" s="23">
        <f t="shared" si="1"/>
        <v>0</v>
      </c>
      <c r="J10" s="24">
        <f>'報名表(必填)'!N15</f>
        <v>0</v>
      </c>
    </row>
    <row r="11" spans="1:19">
      <c r="A11" s="13">
        <f>'報名表(必填)'!B16</f>
        <v>0</v>
      </c>
      <c r="B11" s="14">
        <f>'報名表(必填)'!K16</f>
        <v>0</v>
      </c>
      <c r="C11" s="14">
        <f>'參賽單位資料(必填)'!$C$2</f>
        <v>0</v>
      </c>
      <c r="D11" s="14">
        <f>'報名表(必填)'!D16</f>
        <v>0</v>
      </c>
      <c r="E11" s="15">
        <f>'報名表(必填)'!L16</f>
        <v>0</v>
      </c>
      <c r="F11" s="22">
        <f t="shared" si="2"/>
        <v>0</v>
      </c>
      <c r="G11" s="23">
        <f>'報名表(必填)'!M16</f>
        <v>0</v>
      </c>
      <c r="H11" s="23">
        <f t="shared" si="1"/>
        <v>0</v>
      </c>
      <c r="I11" s="23">
        <f t="shared" si="1"/>
        <v>0</v>
      </c>
      <c r="J11" s="24">
        <f>'報名表(必填)'!N16</f>
        <v>0</v>
      </c>
    </row>
    <row r="12" spans="1:19">
      <c r="A12" s="13">
        <f>'報名表(必填)'!B17</f>
        <v>0</v>
      </c>
      <c r="B12" s="14">
        <f>'報名表(必填)'!K17</f>
        <v>0</v>
      </c>
      <c r="C12" s="14">
        <f>'參賽單位資料(必填)'!$C$2</f>
        <v>0</v>
      </c>
      <c r="D12" s="14">
        <f>'報名表(必填)'!D17</f>
        <v>0</v>
      </c>
      <c r="E12" s="15">
        <f>'報名表(必填)'!L17</f>
        <v>0</v>
      </c>
      <c r="F12" s="22">
        <f t="shared" si="2"/>
        <v>0</v>
      </c>
      <c r="G12" s="23">
        <f>'報名表(必填)'!M17</f>
        <v>0</v>
      </c>
      <c r="H12" s="23">
        <f t="shared" si="1"/>
        <v>0</v>
      </c>
      <c r="I12" s="23">
        <f t="shared" si="1"/>
        <v>0</v>
      </c>
      <c r="J12" s="24">
        <f>'報名表(必填)'!N17</f>
        <v>0</v>
      </c>
    </row>
    <row r="13" spans="1:19">
      <c r="A13" s="13">
        <f>'報名表(必填)'!B18</f>
        <v>0</v>
      </c>
      <c r="B13" s="14">
        <f>'報名表(必填)'!K18</f>
        <v>0</v>
      </c>
      <c r="C13" s="14">
        <f>'參賽單位資料(必填)'!$C$2</f>
        <v>0</v>
      </c>
      <c r="D13" s="14">
        <f>'報名表(必填)'!D18</f>
        <v>0</v>
      </c>
      <c r="E13" s="15">
        <f>'報名表(必填)'!L18</f>
        <v>0</v>
      </c>
      <c r="F13" s="22">
        <f t="shared" si="2"/>
        <v>0</v>
      </c>
      <c r="G13" s="23">
        <f>'報名表(必填)'!M18</f>
        <v>0</v>
      </c>
      <c r="H13" s="23">
        <f t="shared" si="1"/>
        <v>0</v>
      </c>
      <c r="I13" s="23">
        <f t="shared" si="1"/>
        <v>0</v>
      </c>
      <c r="J13" s="24">
        <f>'報名表(必填)'!N18</f>
        <v>0</v>
      </c>
    </row>
    <row r="14" spans="1:19" ht="16.5" customHeight="1">
      <c r="A14" s="13">
        <f>'報名表(必填)'!B19</f>
        <v>0</v>
      </c>
      <c r="B14" s="14">
        <f>'報名表(必填)'!K19</f>
        <v>0</v>
      </c>
      <c r="C14" s="14">
        <f>'參賽單位資料(必填)'!$C$2</f>
        <v>0</v>
      </c>
      <c r="D14" s="14">
        <f>'報名表(必填)'!D19</f>
        <v>0</v>
      </c>
      <c r="E14" s="15">
        <f>'報名表(必填)'!L19</f>
        <v>0</v>
      </c>
      <c r="F14" s="22">
        <f t="shared" si="2"/>
        <v>0</v>
      </c>
      <c r="G14" s="23">
        <f>'報名表(必填)'!M19</f>
        <v>0</v>
      </c>
      <c r="H14" s="23">
        <f t="shared" si="1"/>
        <v>0</v>
      </c>
      <c r="I14" s="23">
        <f t="shared" si="1"/>
        <v>0</v>
      </c>
      <c r="J14" s="24">
        <f>'報名表(必填)'!N19</f>
        <v>0</v>
      </c>
      <c r="K14">
        <f>C2</f>
        <v>0</v>
      </c>
      <c r="L14" s="57">
        <f>'參賽單位資料(必填)'!C3</f>
        <v>0</v>
      </c>
      <c r="M14" s="56" t="e">
        <f>D2&amp;"、"&amp;D3&amp;"、"&amp;D4&amp;"、"&amp;D5&amp;"、"&amp;D6&amp;"、"&amp;D7&amp;"、"&amp;D8&amp;"、"&amp;D9&amp;"、"&amp;D10&amp;"、"&amp;D11&amp;"、"&amp;D12&amp;"、"&amp;D13&amp;"、"&amp;D14&amp;"、"&amp;D15&amp;"、"&amp;D16&amp;"、"&amp;D17&amp;"、"&amp;D18&amp;"、"&amp;D19&amp;"、"&amp;D20&amp;"、"&amp;D21&amp;"、"&amp;D22&amp;"、"&amp;D23&amp;"、"&amp;D24&amp;"、"&amp;D25&amp;"、"&amp;D26&amp;"、"&amp;D27&amp;"、"&amp;D28&amp;"、"&amp;D29&amp;"、"&amp;D30&amp;"、"&amp;D31&amp;"、"&amp;D32&amp;"、"&amp;D33&amp;"、"&amp;D34&amp;"、"&amp;D35&amp;"、"&amp;D36&amp;"、"&amp;D37&amp;"、"&amp;D38&amp;"、"&amp;D39&amp;"、"&amp;D40&amp;"、"&amp;D41&amp;"、"&amp;D42&amp;"、"&amp;D43&amp;"、"&amp;D44&amp;"、"&amp;D45&amp;"、"&amp;D46&amp;"、"&amp;D47&amp;"、"&amp;D48&amp;"、"&amp;D49&amp;"、"&amp;D50&amp;"、"&amp;D51&amp;"、"&amp;D52&amp;"、"&amp;D53&amp;"、"&amp;D54&amp;"、"&amp;D55&amp;"、"&amp;D56&amp;"、"&amp;D57&amp;"、"&amp;D58&amp;"、"&amp;D59&amp;"、"&amp;D60&amp;"、"&amp;D61&amp;"、"&amp;D62&amp;"、"&amp;D63&amp;"、"&amp;D64&amp;"、"&amp;D65&amp;"、"&amp;D66&amp;"、"&amp;D67&amp;"、"&amp;D68&amp;"、"&amp;D69&amp;"、"&amp;D70&amp;"、"&amp;D71&amp;"、"&amp;D72&amp;"、"&amp;D73&amp;"、"&amp;D74&amp;"、"&amp;D75&amp;"、"&amp;D76&amp;"、"&amp;D77&amp;"、"&amp;D78&amp;"、"&amp;D79&amp;"、"&amp;D80&amp;"、"&amp;D81&amp;"、"&amp;D82&amp;"、"&amp;D83&amp;"、"&amp;D84&amp;"、"&amp;D85&amp;"、"&amp;D86&amp;"、"&amp;D87&amp;"、"&amp;D88&amp;"、"&amp;D89&amp;"、"&amp;D90&amp;"、"&amp;D91&amp;"、"&amp;D92&amp;"、"&amp;D93&amp;"、"&amp;D94&amp;"、"&amp;D95&amp;"、"&amp;D96&amp;"、"&amp;D97&amp;"、"&amp;D98&amp;"、"&amp;D99&amp;"、"&amp;D100&amp;"、"&amp;D101</f>
        <v>#REF!</v>
      </c>
      <c r="N14" s="56"/>
      <c r="O14" s="56"/>
      <c r="P14" s="56"/>
      <c r="Q14" s="56"/>
      <c r="R14" s="56"/>
    </row>
    <row r="15" spans="1:19">
      <c r="A15" s="13">
        <f>'報名表(必填)'!B20</f>
        <v>0</v>
      </c>
      <c r="B15" s="14">
        <f>'報名表(必填)'!K20</f>
        <v>0</v>
      </c>
      <c r="C15" s="14">
        <f>'參賽單位資料(必填)'!$C$2</f>
        <v>0</v>
      </c>
      <c r="D15" s="14">
        <f>'報名表(必填)'!D20</f>
        <v>0</v>
      </c>
      <c r="E15" s="15">
        <f>'報名表(必填)'!L20</f>
        <v>0</v>
      </c>
      <c r="F15" s="22">
        <f t="shared" si="2"/>
        <v>0</v>
      </c>
      <c r="G15" s="23">
        <f>'報名表(必填)'!M20</f>
        <v>0</v>
      </c>
      <c r="H15" s="23">
        <f t="shared" si="1"/>
        <v>0</v>
      </c>
      <c r="I15" s="23">
        <f t="shared" si="1"/>
        <v>0</v>
      </c>
      <c r="J15" s="24">
        <f>'報名表(必填)'!N20</f>
        <v>0</v>
      </c>
      <c r="L15" s="56"/>
      <c r="M15" s="56"/>
      <c r="N15" s="56"/>
      <c r="O15" s="56"/>
      <c r="P15" s="56"/>
      <c r="Q15" s="56"/>
      <c r="R15" s="56"/>
    </row>
    <row r="16" spans="1:19">
      <c r="A16" s="13">
        <f>'報名表(必填)'!B21</f>
        <v>0</v>
      </c>
      <c r="B16" s="14">
        <f>'報名表(必填)'!K21</f>
        <v>0</v>
      </c>
      <c r="C16" s="14">
        <f>'參賽單位資料(必填)'!$C$2</f>
        <v>0</v>
      </c>
      <c r="D16" s="14">
        <f>'報名表(必填)'!D21</f>
        <v>0</v>
      </c>
      <c r="E16" s="15">
        <f>'報名表(必填)'!L21</f>
        <v>0</v>
      </c>
      <c r="F16" s="22">
        <f t="shared" si="2"/>
        <v>0</v>
      </c>
      <c r="G16" s="23">
        <f>'報名表(必填)'!M21</f>
        <v>0</v>
      </c>
      <c r="H16" s="23">
        <f t="shared" si="1"/>
        <v>0</v>
      </c>
      <c r="I16" s="23">
        <f t="shared" si="1"/>
        <v>0</v>
      </c>
      <c r="J16" s="24">
        <f>'報名表(必填)'!N21</f>
        <v>0</v>
      </c>
      <c r="L16" s="56"/>
      <c r="M16" s="56"/>
      <c r="N16" s="56"/>
      <c r="O16" s="56"/>
      <c r="P16" s="56"/>
      <c r="Q16" s="56"/>
      <c r="R16" s="56"/>
    </row>
    <row r="17" spans="1:18">
      <c r="A17" s="13">
        <f>'報名表(必填)'!B22</f>
        <v>0</v>
      </c>
      <c r="B17" s="14">
        <f>'報名表(必填)'!K22</f>
        <v>0</v>
      </c>
      <c r="C17" s="14">
        <f>'參賽單位資料(必填)'!$C$2</f>
        <v>0</v>
      </c>
      <c r="D17" s="14">
        <f>'報名表(必填)'!D22</f>
        <v>0</v>
      </c>
      <c r="E17" s="15">
        <f>'報名表(必填)'!L22</f>
        <v>0</v>
      </c>
      <c r="F17" s="22">
        <f t="shared" si="2"/>
        <v>0</v>
      </c>
      <c r="G17" s="23">
        <f>'報名表(必填)'!M22</f>
        <v>0</v>
      </c>
      <c r="H17" s="23">
        <f t="shared" si="1"/>
        <v>0</v>
      </c>
      <c r="I17" s="23">
        <f t="shared" si="1"/>
        <v>0</v>
      </c>
      <c r="J17" s="24">
        <f>'報名表(必填)'!N22</f>
        <v>0</v>
      </c>
      <c r="L17" s="56"/>
      <c r="M17" s="56"/>
      <c r="N17" s="56"/>
      <c r="O17" s="56"/>
      <c r="P17" s="56"/>
      <c r="Q17" s="56"/>
      <c r="R17" s="56"/>
    </row>
    <row r="18" spans="1:18">
      <c r="A18" s="13">
        <f>'報名表(必填)'!B23</f>
        <v>0</v>
      </c>
      <c r="B18" s="14">
        <f>'報名表(必填)'!K23</f>
        <v>0</v>
      </c>
      <c r="C18" s="14">
        <f>'參賽單位資料(必填)'!$C$2</f>
        <v>0</v>
      </c>
      <c r="D18" s="14">
        <f>'報名表(必填)'!D23</f>
        <v>0</v>
      </c>
      <c r="E18" s="15">
        <f>'報名表(必填)'!L23</f>
        <v>0</v>
      </c>
      <c r="F18" s="22">
        <f t="shared" si="2"/>
        <v>0</v>
      </c>
      <c r="G18" s="23">
        <f>'報名表(必填)'!M23</f>
        <v>0</v>
      </c>
      <c r="H18" s="23">
        <f t="shared" si="1"/>
        <v>0</v>
      </c>
      <c r="I18" s="23">
        <f t="shared" si="1"/>
        <v>0</v>
      </c>
      <c r="J18" s="24">
        <f>'報名表(必填)'!N23</f>
        <v>0</v>
      </c>
      <c r="L18" s="56"/>
      <c r="M18" s="56"/>
      <c r="N18" s="56"/>
      <c r="O18" s="56"/>
      <c r="P18" s="56"/>
      <c r="Q18" s="56"/>
      <c r="R18" s="56"/>
    </row>
    <row r="19" spans="1:18">
      <c r="A19" s="13">
        <f>'報名表(必填)'!B24</f>
        <v>0</v>
      </c>
      <c r="B19" s="14">
        <f>'報名表(必填)'!K24</f>
        <v>0</v>
      </c>
      <c r="C19" s="14">
        <f>'參賽單位資料(必填)'!$C$2</f>
        <v>0</v>
      </c>
      <c r="D19" s="14">
        <f>'報名表(必填)'!D24</f>
        <v>0</v>
      </c>
      <c r="E19" s="15">
        <f>'報名表(必填)'!L24</f>
        <v>0</v>
      </c>
      <c r="F19" s="22">
        <f t="shared" si="2"/>
        <v>0</v>
      </c>
      <c r="G19" s="23">
        <f>'報名表(必填)'!M24</f>
        <v>0</v>
      </c>
      <c r="H19" s="23">
        <f t="shared" si="1"/>
        <v>0</v>
      </c>
      <c r="I19" s="23">
        <f t="shared" si="1"/>
        <v>0</v>
      </c>
      <c r="J19" s="24">
        <f>'報名表(必填)'!N24</f>
        <v>0</v>
      </c>
      <c r="L19" s="56"/>
      <c r="M19" s="56"/>
      <c r="N19" s="56"/>
      <c r="O19" s="56"/>
      <c r="P19" s="56"/>
      <c r="Q19" s="56"/>
      <c r="R19" s="56"/>
    </row>
    <row r="20" spans="1:18">
      <c r="A20" s="13">
        <f>'報名表(必填)'!B25</f>
        <v>0</v>
      </c>
      <c r="B20" s="14">
        <f>'報名表(必填)'!K25</f>
        <v>0</v>
      </c>
      <c r="C20" s="14">
        <f>'參賽單位資料(必填)'!$C$2</f>
        <v>0</v>
      </c>
      <c r="D20" s="14">
        <f>'報名表(必填)'!D25</f>
        <v>0</v>
      </c>
      <c r="E20" s="15">
        <f>'報名表(必填)'!L25</f>
        <v>0</v>
      </c>
      <c r="F20" s="22">
        <f t="shared" si="2"/>
        <v>0</v>
      </c>
      <c r="G20" s="23">
        <f>'報名表(必填)'!M25</f>
        <v>0</v>
      </c>
      <c r="H20" s="23">
        <f t="shared" si="1"/>
        <v>0</v>
      </c>
      <c r="I20" s="23">
        <f t="shared" si="1"/>
        <v>0</v>
      </c>
      <c r="J20" s="24">
        <f>'報名表(必填)'!N25</f>
        <v>0</v>
      </c>
      <c r="L20" s="56"/>
      <c r="M20" s="56"/>
      <c r="N20" s="56"/>
      <c r="O20" s="56"/>
      <c r="P20" s="56"/>
      <c r="Q20" s="56"/>
      <c r="R20" s="56"/>
    </row>
    <row r="21" spans="1:18">
      <c r="A21" s="13">
        <f>'報名表(必填)'!B26</f>
        <v>0</v>
      </c>
      <c r="B21" s="14">
        <f>'報名表(必填)'!K26</f>
        <v>0</v>
      </c>
      <c r="C21" s="14">
        <f>'參賽單位資料(必填)'!$C$2</f>
        <v>0</v>
      </c>
      <c r="D21" s="14">
        <f>'報名表(必填)'!D26</f>
        <v>0</v>
      </c>
      <c r="E21" s="15">
        <f>'報名表(必填)'!L26</f>
        <v>0</v>
      </c>
      <c r="F21" s="22">
        <f t="shared" si="2"/>
        <v>0</v>
      </c>
      <c r="G21" s="23">
        <f>'報名表(必填)'!M26</f>
        <v>0</v>
      </c>
      <c r="H21" s="23">
        <f t="shared" si="1"/>
        <v>0</v>
      </c>
      <c r="I21" s="23">
        <f t="shared" si="1"/>
        <v>0</v>
      </c>
      <c r="J21" s="24">
        <f>'報名表(必填)'!N26</f>
        <v>0</v>
      </c>
      <c r="L21" s="56"/>
      <c r="M21" s="56"/>
      <c r="N21" s="56"/>
      <c r="O21" s="56"/>
      <c r="P21" s="56"/>
      <c r="Q21" s="56"/>
      <c r="R21" s="56"/>
    </row>
    <row r="22" spans="1:18">
      <c r="A22" s="13">
        <f>'報名表(必填)'!B27</f>
        <v>0</v>
      </c>
      <c r="B22" s="14">
        <f>'報名表(必填)'!K27</f>
        <v>0</v>
      </c>
      <c r="C22" s="14">
        <f>'參賽單位資料(必填)'!$C$2</f>
        <v>0</v>
      </c>
      <c r="D22" s="14">
        <f>'報名表(必填)'!D27</f>
        <v>0</v>
      </c>
      <c r="E22" s="15">
        <f>'報名表(必填)'!L27</f>
        <v>0</v>
      </c>
      <c r="F22" s="22">
        <f t="shared" si="2"/>
        <v>0</v>
      </c>
      <c r="G22" s="23">
        <f>'報名表(必填)'!M27</f>
        <v>0</v>
      </c>
      <c r="H22" s="23">
        <f t="shared" si="1"/>
        <v>0</v>
      </c>
      <c r="I22" s="23">
        <f t="shared" si="1"/>
        <v>0</v>
      </c>
      <c r="J22" s="24">
        <f>'報名表(必填)'!N27</f>
        <v>0</v>
      </c>
      <c r="L22" s="56"/>
      <c r="M22" s="56"/>
      <c r="N22" s="56"/>
      <c r="O22" s="56"/>
      <c r="P22" s="56"/>
      <c r="Q22" s="56"/>
      <c r="R22" s="56"/>
    </row>
    <row r="23" spans="1:18">
      <c r="A23" s="13">
        <f>'報名表(必填)'!B28</f>
        <v>0</v>
      </c>
      <c r="B23" s="14">
        <f>'報名表(必填)'!K28</f>
        <v>0</v>
      </c>
      <c r="C23" s="14">
        <f>'參賽單位資料(必填)'!$C$2</f>
        <v>0</v>
      </c>
      <c r="D23" s="14">
        <f>'報名表(必填)'!D28</f>
        <v>0</v>
      </c>
      <c r="E23" s="15">
        <f>'報名表(必填)'!L28</f>
        <v>0</v>
      </c>
      <c r="F23" s="22">
        <f t="shared" si="2"/>
        <v>0</v>
      </c>
      <c r="G23" s="23">
        <f>'報名表(必填)'!M28</f>
        <v>0</v>
      </c>
      <c r="H23" s="23">
        <f t="shared" si="1"/>
        <v>0</v>
      </c>
      <c r="I23" s="23">
        <f t="shared" si="1"/>
        <v>0</v>
      </c>
      <c r="J23" s="24">
        <f>'報名表(必填)'!N28</f>
        <v>0</v>
      </c>
      <c r="L23" s="56"/>
      <c r="M23" s="56"/>
      <c r="N23" s="56"/>
      <c r="O23" s="56"/>
      <c r="P23" s="56"/>
      <c r="Q23" s="56"/>
      <c r="R23" s="56"/>
    </row>
    <row r="24" spans="1:18">
      <c r="A24" s="13">
        <f>'報名表(必填)'!B29</f>
        <v>0</v>
      </c>
      <c r="B24" s="14">
        <f>'報名表(必填)'!K29</f>
        <v>0</v>
      </c>
      <c r="C24" s="14">
        <f>'參賽單位資料(必填)'!$C$2</f>
        <v>0</v>
      </c>
      <c r="D24" s="14">
        <f>'報名表(必填)'!D29</f>
        <v>0</v>
      </c>
      <c r="E24" s="15">
        <f>'報名表(必填)'!L29</f>
        <v>0</v>
      </c>
      <c r="F24" s="22">
        <f t="shared" si="2"/>
        <v>0</v>
      </c>
      <c r="G24" s="23">
        <f>'報名表(必填)'!M29</f>
        <v>0</v>
      </c>
      <c r="H24" s="23">
        <f t="shared" si="1"/>
        <v>0</v>
      </c>
      <c r="I24" s="23">
        <f t="shared" si="1"/>
        <v>0</v>
      </c>
      <c r="J24" s="24">
        <f>'報名表(必填)'!N29</f>
        <v>0</v>
      </c>
    </row>
    <row r="25" spans="1:18">
      <c r="A25" s="13">
        <f>'報名表(必填)'!B30</f>
        <v>0</v>
      </c>
      <c r="B25" s="14">
        <f>'報名表(必填)'!K30</f>
        <v>0</v>
      </c>
      <c r="C25" s="14">
        <f>'參賽單位資料(必填)'!$C$2</f>
        <v>0</v>
      </c>
      <c r="D25" s="14">
        <f>'報名表(必填)'!D30</f>
        <v>0</v>
      </c>
      <c r="E25" s="15">
        <f>'報名表(必填)'!L30</f>
        <v>0</v>
      </c>
      <c r="F25" s="22">
        <f t="shared" si="2"/>
        <v>0</v>
      </c>
      <c r="G25" s="23">
        <f>'報名表(必填)'!M30</f>
        <v>0</v>
      </c>
      <c r="H25" s="23">
        <f t="shared" si="1"/>
        <v>0</v>
      </c>
      <c r="I25" s="23">
        <f t="shared" si="1"/>
        <v>0</v>
      </c>
      <c r="J25" s="24">
        <f>'報名表(必填)'!N30</f>
        <v>0</v>
      </c>
    </row>
    <row r="26" spans="1:18">
      <c r="A26" s="13">
        <f>'報名表(必填)'!B31</f>
        <v>0</v>
      </c>
      <c r="B26" s="14">
        <f>'報名表(必填)'!K31</f>
        <v>0</v>
      </c>
      <c r="C26" s="14">
        <f>'參賽單位資料(必填)'!$C$2</f>
        <v>0</v>
      </c>
      <c r="D26" s="14">
        <f>'報名表(必填)'!D31</f>
        <v>0</v>
      </c>
      <c r="E26" s="15">
        <f>'報名表(必填)'!L31</f>
        <v>0</v>
      </c>
      <c r="F26" s="22">
        <f t="shared" si="2"/>
        <v>0</v>
      </c>
      <c r="G26" s="23">
        <f>'報名表(必填)'!M31</f>
        <v>0</v>
      </c>
      <c r="H26" s="23">
        <f t="shared" si="1"/>
        <v>0</v>
      </c>
      <c r="I26" s="23">
        <f t="shared" si="1"/>
        <v>0</v>
      </c>
      <c r="J26" s="24">
        <f>'報名表(必填)'!N31</f>
        <v>0</v>
      </c>
    </row>
    <row r="27" spans="1:18">
      <c r="A27" s="13">
        <f>'報名表(必填)'!B32</f>
        <v>0</v>
      </c>
      <c r="B27" s="14">
        <f>'報名表(必填)'!K32</f>
        <v>0</v>
      </c>
      <c r="C27" s="14">
        <f>'參賽單位資料(必填)'!$C$2</f>
        <v>0</v>
      </c>
      <c r="D27" s="14">
        <f>'報名表(必填)'!D32</f>
        <v>0</v>
      </c>
      <c r="E27" s="15">
        <f>'報名表(必填)'!L32</f>
        <v>0</v>
      </c>
      <c r="F27" s="22">
        <f t="shared" si="2"/>
        <v>0</v>
      </c>
      <c r="G27" s="23">
        <f>'報名表(必填)'!M32</f>
        <v>0</v>
      </c>
      <c r="H27" s="23">
        <f t="shared" si="1"/>
        <v>0</v>
      </c>
      <c r="I27" s="23">
        <f t="shared" si="1"/>
        <v>0</v>
      </c>
      <c r="J27" s="24">
        <f>'報名表(必填)'!N32</f>
        <v>0</v>
      </c>
    </row>
    <row r="28" spans="1:18">
      <c r="A28" s="13">
        <f>'報名表(必填)'!B33</f>
        <v>0</v>
      </c>
      <c r="B28" s="14">
        <f>'報名表(必填)'!K33</f>
        <v>0</v>
      </c>
      <c r="C28" s="14">
        <f>'參賽單位資料(必填)'!$C$2</f>
        <v>0</v>
      </c>
      <c r="D28" s="14">
        <f>'報名表(必填)'!D33</f>
        <v>0</v>
      </c>
      <c r="E28" s="15">
        <f>'報名表(必填)'!L33</f>
        <v>0</v>
      </c>
      <c r="F28" s="22">
        <f t="shared" si="2"/>
        <v>0</v>
      </c>
      <c r="G28" s="23">
        <f>'報名表(必填)'!M33</f>
        <v>0</v>
      </c>
      <c r="H28" s="23">
        <f t="shared" si="1"/>
        <v>0</v>
      </c>
      <c r="I28" s="23">
        <f t="shared" si="1"/>
        <v>0</v>
      </c>
      <c r="J28" s="24">
        <f>'報名表(必填)'!N33</f>
        <v>0</v>
      </c>
    </row>
    <row r="29" spans="1:18">
      <c r="A29" s="13">
        <f>'報名表(必填)'!B34</f>
        <v>0</v>
      </c>
      <c r="B29" s="14">
        <f>'報名表(必填)'!K34</f>
        <v>0</v>
      </c>
      <c r="C29" s="14">
        <f>'參賽單位資料(必填)'!$C$2</f>
        <v>0</v>
      </c>
      <c r="D29" s="14">
        <f>'報名表(必填)'!D34</f>
        <v>0</v>
      </c>
      <c r="E29" s="15">
        <f>'報名表(必填)'!L34</f>
        <v>0</v>
      </c>
      <c r="F29" s="22">
        <f t="shared" si="2"/>
        <v>0</v>
      </c>
      <c r="G29" s="23">
        <f>'報名表(必填)'!M34</f>
        <v>0</v>
      </c>
      <c r="H29" s="23">
        <f t="shared" si="1"/>
        <v>0</v>
      </c>
      <c r="I29" s="23">
        <f t="shared" si="1"/>
        <v>0</v>
      </c>
      <c r="J29" s="24">
        <f>'報名表(必填)'!N34</f>
        <v>0</v>
      </c>
    </row>
    <row r="30" spans="1:18">
      <c r="A30" s="13">
        <f>'報名表(必填)'!B35</f>
        <v>0</v>
      </c>
      <c r="B30" s="14">
        <f>'報名表(必填)'!K35</f>
        <v>0</v>
      </c>
      <c r="C30" s="14">
        <f>'參賽單位資料(必填)'!$C$2</f>
        <v>0</v>
      </c>
      <c r="D30" s="14">
        <f>'報名表(必填)'!D35</f>
        <v>0</v>
      </c>
      <c r="E30" s="15">
        <f>'報名表(必填)'!L35</f>
        <v>0</v>
      </c>
      <c r="F30" s="22">
        <f t="shared" si="2"/>
        <v>0</v>
      </c>
      <c r="G30" s="23">
        <f>'報名表(必填)'!M35</f>
        <v>0</v>
      </c>
      <c r="H30" s="23">
        <f t="shared" si="1"/>
        <v>0</v>
      </c>
      <c r="I30" s="23">
        <f t="shared" si="1"/>
        <v>0</v>
      </c>
      <c r="J30" s="24">
        <f>'報名表(必填)'!N35</f>
        <v>0</v>
      </c>
    </row>
    <row r="31" spans="1:18">
      <c r="A31" s="13">
        <f>'報名表(必填)'!B36</f>
        <v>0</v>
      </c>
      <c r="B31" s="14">
        <f>'報名表(必填)'!K36</f>
        <v>0</v>
      </c>
      <c r="C31" s="14">
        <f>'參賽單位資料(必填)'!$C$2</f>
        <v>0</v>
      </c>
      <c r="D31" s="14">
        <f>'報名表(必填)'!D36</f>
        <v>0</v>
      </c>
      <c r="E31" s="15">
        <f>'報名表(必填)'!L36</f>
        <v>0</v>
      </c>
      <c r="F31" s="22">
        <f t="shared" si="2"/>
        <v>0</v>
      </c>
      <c r="G31" s="23">
        <f>'報名表(必填)'!M36</f>
        <v>0</v>
      </c>
      <c r="H31" s="23">
        <f t="shared" si="1"/>
        <v>0</v>
      </c>
      <c r="I31" s="23">
        <f t="shared" si="1"/>
        <v>0</v>
      </c>
      <c r="J31" s="24">
        <f>'報名表(必填)'!N36</f>
        <v>0</v>
      </c>
    </row>
    <row r="32" spans="1:18">
      <c r="A32" s="13">
        <f>'報名表(必填)'!B37</f>
        <v>0</v>
      </c>
      <c r="B32" s="14">
        <f>'報名表(必填)'!K37</f>
        <v>0</v>
      </c>
      <c r="C32" s="14">
        <f>'參賽單位資料(必填)'!$C$2</f>
        <v>0</v>
      </c>
      <c r="D32" s="14">
        <f>'報名表(必填)'!D37</f>
        <v>0</v>
      </c>
      <c r="E32" s="15">
        <f>'報名表(必填)'!L37</f>
        <v>0</v>
      </c>
      <c r="F32" s="22">
        <f t="shared" si="2"/>
        <v>0</v>
      </c>
      <c r="G32" s="23">
        <f>'報名表(必填)'!M37</f>
        <v>0</v>
      </c>
      <c r="H32" s="23">
        <f t="shared" si="1"/>
        <v>0</v>
      </c>
      <c r="I32" s="23">
        <f t="shared" si="1"/>
        <v>0</v>
      </c>
      <c r="J32" s="24">
        <f>'報名表(必填)'!N37</f>
        <v>0</v>
      </c>
    </row>
    <row r="33" spans="1:10">
      <c r="A33" s="13">
        <f>'報名表(必填)'!B38</f>
        <v>0</v>
      </c>
      <c r="B33" s="14">
        <f>'報名表(必填)'!K38</f>
        <v>0</v>
      </c>
      <c r="C33" s="14">
        <f>'參賽單位資料(必填)'!$C$2</f>
        <v>0</v>
      </c>
      <c r="D33" s="14">
        <f>'報名表(必填)'!D38</f>
        <v>0</v>
      </c>
      <c r="E33" s="15">
        <f>'報名表(必填)'!L38</f>
        <v>0</v>
      </c>
      <c r="F33" s="22">
        <f t="shared" si="2"/>
        <v>0</v>
      </c>
      <c r="G33" s="23">
        <f>'報名表(必填)'!M38</f>
        <v>0</v>
      </c>
      <c r="H33" s="23">
        <f t="shared" si="1"/>
        <v>0</v>
      </c>
      <c r="I33" s="23">
        <f t="shared" si="1"/>
        <v>0</v>
      </c>
      <c r="J33" s="24">
        <f>'報名表(必填)'!N38</f>
        <v>0</v>
      </c>
    </row>
    <row r="34" spans="1:10">
      <c r="A34" s="13">
        <f>'報名表(必填)'!B39</f>
        <v>0</v>
      </c>
      <c r="B34" s="14">
        <f>'報名表(必填)'!K39</f>
        <v>0</v>
      </c>
      <c r="C34" s="14">
        <f>'參賽單位資料(必填)'!$C$2</f>
        <v>0</v>
      </c>
      <c r="D34" s="14">
        <f>'報名表(必填)'!D39</f>
        <v>0</v>
      </c>
      <c r="E34" s="15">
        <f>'報名表(必填)'!L39</f>
        <v>0</v>
      </c>
      <c r="F34" s="22">
        <f t="shared" si="2"/>
        <v>0</v>
      </c>
      <c r="G34" s="23">
        <f>'報名表(必填)'!M39</f>
        <v>0</v>
      </c>
      <c r="H34" s="23">
        <f t="shared" si="1"/>
        <v>0</v>
      </c>
      <c r="I34" s="23">
        <f t="shared" si="1"/>
        <v>0</v>
      </c>
      <c r="J34" s="24">
        <f>'報名表(必填)'!N39</f>
        <v>0</v>
      </c>
    </row>
    <row r="35" spans="1:10">
      <c r="A35" s="13">
        <f>'報名表(必填)'!B40</f>
        <v>0</v>
      </c>
      <c r="B35" s="14">
        <f>'報名表(必填)'!K40</f>
        <v>0</v>
      </c>
      <c r="C35" s="14">
        <f>'參賽單位資料(必填)'!$C$2</f>
        <v>0</v>
      </c>
      <c r="D35" s="14">
        <f>'報名表(必填)'!D40</f>
        <v>0</v>
      </c>
      <c r="E35" s="15">
        <f>'報名表(必填)'!L40</f>
        <v>0</v>
      </c>
      <c r="F35" s="22">
        <f t="shared" si="2"/>
        <v>0</v>
      </c>
      <c r="G35" s="23">
        <f>'報名表(必填)'!M40</f>
        <v>0</v>
      </c>
      <c r="H35" s="23">
        <f t="shared" si="1"/>
        <v>0</v>
      </c>
      <c r="I35" s="23">
        <f t="shared" si="1"/>
        <v>0</v>
      </c>
      <c r="J35" s="24">
        <f>'報名表(必填)'!N40</f>
        <v>0</v>
      </c>
    </row>
    <row r="36" spans="1:10">
      <c r="A36" s="13">
        <f>'報名表(必填)'!B41</f>
        <v>0</v>
      </c>
      <c r="B36" s="14">
        <f>'報名表(必填)'!K41</f>
        <v>0</v>
      </c>
      <c r="C36" s="14">
        <f>'參賽單位資料(必填)'!$C$2</f>
        <v>0</v>
      </c>
      <c r="D36" s="14">
        <f>'報名表(必填)'!D41</f>
        <v>0</v>
      </c>
      <c r="E36" s="15">
        <f>'報名表(必填)'!L41</f>
        <v>0</v>
      </c>
      <c r="F36" s="22">
        <f t="shared" si="2"/>
        <v>0</v>
      </c>
      <c r="G36" s="23">
        <f>'報名表(必填)'!M41</f>
        <v>0</v>
      </c>
      <c r="H36" s="23">
        <f>C36</f>
        <v>0</v>
      </c>
      <c r="I36" s="23">
        <f t="shared" si="1"/>
        <v>0</v>
      </c>
      <c r="J36" s="24">
        <f>'報名表(必填)'!N41</f>
        <v>0</v>
      </c>
    </row>
    <row r="37" spans="1:10">
      <c r="A37" s="13">
        <f>'報名表(必填)'!B42</f>
        <v>0</v>
      </c>
      <c r="B37" s="14">
        <f>'報名表(必填)'!K42</f>
        <v>0</v>
      </c>
      <c r="C37" s="14">
        <f>'參賽單位資料(必填)'!$C$2</f>
        <v>0</v>
      </c>
      <c r="D37" s="14">
        <f>'報名表(必填)'!D42</f>
        <v>0</v>
      </c>
      <c r="E37" s="15">
        <f>'報名表(必填)'!L42</f>
        <v>0</v>
      </c>
      <c r="F37" s="22">
        <f t="shared" si="2"/>
        <v>0</v>
      </c>
      <c r="G37" s="23">
        <f>'報名表(必填)'!M42</f>
        <v>0</v>
      </c>
      <c r="H37" s="23">
        <f t="shared" si="1"/>
        <v>0</v>
      </c>
      <c r="I37" s="23">
        <f t="shared" si="1"/>
        <v>0</v>
      </c>
      <c r="J37" s="24">
        <f>'報名表(必填)'!N42</f>
        <v>0</v>
      </c>
    </row>
    <row r="38" spans="1:10">
      <c r="A38" s="13">
        <f>'報名表(必填)'!B43</f>
        <v>0</v>
      </c>
      <c r="B38" s="14">
        <f>'報名表(必填)'!K43</f>
        <v>0</v>
      </c>
      <c r="C38" s="14">
        <f>'參賽單位資料(必填)'!$C$2</f>
        <v>0</v>
      </c>
      <c r="D38" s="14">
        <f>'報名表(必填)'!D43</f>
        <v>0</v>
      </c>
      <c r="E38" s="15">
        <f>'報名表(必填)'!L43</f>
        <v>0</v>
      </c>
      <c r="F38" s="22">
        <f t="shared" si="2"/>
        <v>0</v>
      </c>
      <c r="G38" s="23">
        <f>'報名表(必填)'!M43</f>
        <v>0</v>
      </c>
      <c r="H38" s="23">
        <f t="shared" si="1"/>
        <v>0</v>
      </c>
      <c r="I38" s="23">
        <f t="shared" si="1"/>
        <v>0</v>
      </c>
      <c r="J38" s="24">
        <f>'報名表(必填)'!N43</f>
        <v>0</v>
      </c>
    </row>
    <row r="39" spans="1:10">
      <c r="A39" s="13">
        <f>'報名表(必填)'!B44</f>
        <v>0</v>
      </c>
      <c r="B39" s="14">
        <f>'報名表(必填)'!K44</f>
        <v>0</v>
      </c>
      <c r="C39" s="14">
        <f>'參賽單位資料(必填)'!$C$2</f>
        <v>0</v>
      </c>
      <c r="D39" s="14">
        <f>'報名表(必填)'!D44</f>
        <v>0</v>
      </c>
      <c r="E39" s="15">
        <f>'報名表(必填)'!L44</f>
        <v>0</v>
      </c>
      <c r="F39" s="22">
        <f t="shared" si="2"/>
        <v>0</v>
      </c>
      <c r="G39" s="23">
        <f>'報名表(必填)'!M44</f>
        <v>0</v>
      </c>
      <c r="H39" s="23">
        <f t="shared" si="1"/>
        <v>0</v>
      </c>
      <c r="I39" s="23">
        <f t="shared" si="1"/>
        <v>0</v>
      </c>
      <c r="J39" s="24">
        <f>'報名表(必填)'!N44</f>
        <v>0</v>
      </c>
    </row>
    <row r="40" spans="1:10">
      <c r="A40" s="13">
        <f>'報名表(必填)'!B45</f>
        <v>0</v>
      </c>
      <c r="B40" s="14">
        <f>'報名表(必填)'!K45</f>
        <v>0</v>
      </c>
      <c r="C40" s="14">
        <f>'參賽單位資料(必填)'!$C$2</f>
        <v>0</v>
      </c>
      <c r="D40" s="14">
        <f>'報名表(必填)'!D45</f>
        <v>0</v>
      </c>
      <c r="E40" s="15">
        <f>'報名表(必填)'!L45</f>
        <v>0</v>
      </c>
      <c r="F40" s="22">
        <f t="shared" si="2"/>
        <v>0</v>
      </c>
      <c r="G40" s="23">
        <f>'報名表(必填)'!M45</f>
        <v>0</v>
      </c>
      <c r="H40" s="23">
        <f t="shared" si="1"/>
        <v>0</v>
      </c>
      <c r="I40" s="23">
        <f t="shared" si="1"/>
        <v>0</v>
      </c>
      <c r="J40" s="24">
        <f>'報名表(必填)'!N45</f>
        <v>0</v>
      </c>
    </row>
    <row r="41" spans="1:10">
      <c r="A41" s="13">
        <f>'報名表(必填)'!B46</f>
        <v>0</v>
      </c>
      <c r="B41" s="14">
        <f>'報名表(必填)'!K46</f>
        <v>0</v>
      </c>
      <c r="C41" s="14">
        <f>'參賽單位資料(必填)'!$C$2</f>
        <v>0</v>
      </c>
      <c r="D41" s="14">
        <f>'報名表(必填)'!D46</f>
        <v>0</v>
      </c>
      <c r="E41" s="15">
        <f>'報名表(必填)'!L46</f>
        <v>0</v>
      </c>
      <c r="F41" s="22">
        <f t="shared" si="2"/>
        <v>0</v>
      </c>
      <c r="G41" s="23">
        <f>'報名表(必填)'!M46</f>
        <v>0</v>
      </c>
      <c r="H41" s="23">
        <f t="shared" si="1"/>
        <v>0</v>
      </c>
      <c r="I41" s="23">
        <f t="shared" si="1"/>
        <v>0</v>
      </c>
      <c r="J41" s="24">
        <f>'報名表(必填)'!N46</f>
        <v>0</v>
      </c>
    </row>
    <row r="42" spans="1:10">
      <c r="A42" s="13">
        <f>'報名表(必填)'!B47</f>
        <v>0</v>
      </c>
      <c r="B42" s="14">
        <f>'報名表(必填)'!K47</f>
        <v>0</v>
      </c>
      <c r="C42" s="14">
        <f>'參賽單位資料(必填)'!$C$2</f>
        <v>0</v>
      </c>
      <c r="D42" s="14">
        <f>'報名表(必填)'!D47</f>
        <v>0</v>
      </c>
      <c r="E42" s="15">
        <f>'報名表(必填)'!L47</f>
        <v>0</v>
      </c>
      <c r="F42" s="22">
        <f t="shared" si="2"/>
        <v>0</v>
      </c>
      <c r="G42" s="23">
        <f>'報名表(必填)'!M47</f>
        <v>0</v>
      </c>
      <c r="H42" s="23">
        <f t="shared" si="1"/>
        <v>0</v>
      </c>
      <c r="I42" s="23">
        <f t="shared" si="1"/>
        <v>0</v>
      </c>
      <c r="J42" s="24">
        <f>'報名表(必填)'!N47</f>
        <v>0</v>
      </c>
    </row>
    <row r="43" spans="1:10">
      <c r="A43" s="13">
        <f>'報名表(必填)'!B48</f>
        <v>0</v>
      </c>
      <c r="B43" s="14">
        <f>'報名表(必填)'!K48</f>
        <v>0</v>
      </c>
      <c r="C43" s="14">
        <f>'參賽單位資料(必填)'!$C$2</f>
        <v>0</v>
      </c>
      <c r="D43" s="14">
        <f>'報名表(必填)'!D48</f>
        <v>0</v>
      </c>
      <c r="E43" s="15">
        <f>'報名表(必填)'!L48</f>
        <v>0</v>
      </c>
      <c r="F43" s="22">
        <f t="shared" si="2"/>
        <v>0</v>
      </c>
      <c r="G43" s="23">
        <f>'報名表(必填)'!M48</f>
        <v>0</v>
      </c>
      <c r="H43" s="23">
        <f t="shared" si="1"/>
        <v>0</v>
      </c>
      <c r="I43" s="23">
        <f t="shared" si="1"/>
        <v>0</v>
      </c>
      <c r="J43" s="24">
        <f>'報名表(必填)'!N48</f>
        <v>0</v>
      </c>
    </row>
    <row r="44" spans="1:10">
      <c r="A44" s="13">
        <f>'報名表(必填)'!B49</f>
        <v>0</v>
      </c>
      <c r="B44" s="14">
        <f>'報名表(必填)'!K49</f>
        <v>0</v>
      </c>
      <c r="C44" s="14">
        <f>'參賽單位資料(必填)'!$C$2</f>
        <v>0</v>
      </c>
      <c r="D44" s="14">
        <f>'報名表(必填)'!D49</f>
        <v>0</v>
      </c>
      <c r="E44" s="15">
        <f>'報名表(必填)'!L49</f>
        <v>0</v>
      </c>
      <c r="F44" s="22">
        <f t="shared" si="2"/>
        <v>0</v>
      </c>
      <c r="G44" s="23">
        <f>'報名表(必填)'!M49</f>
        <v>0</v>
      </c>
      <c r="H44" s="23">
        <f t="shared" si="1"/>
        <v>0</v>
      </c>
      <c r="I44" s="23">
        <f t="shared" si="1"/>
        <v>0</v>
      </c>
      <c r="J44" s="24">
        <f>'報名表(必填)'!N49</f>
        <v>0</v>
      </c>
    </row>
    <row r="45" spans="1:10">
      <c r="A45" s="13">
        <f>'報名表(必填)'!B50</f>
        <v>0</v>
      </c>
      <c r="B45" s="14">
        <f>'報名表(必填)'!K50</f>
        <v>0</v>
      </c>
      <c r="C45" s="14">
        <f>'參賽單位資料(必填)'!$C$2</f>
        <v>0</v>
      </c>
      <c r="D45" s="14">
        <f>'報名表(必填)'!D50</f>
        <v>0</v>
      </c>
      <c r="E45" s="15">
        <f>'報名表(必填)'!L50</f>
        <v>0</v>
      </c>
      <c r="F45" s="22">
        <f t="shared" si="2"/>
        <v>0</v>
      </c>
      <c r="G45" s="23">
        <f>'報名表(必填)'!M50</f>
        <v>0</v>
      </c>
      <c r="H45" s="23">
        <f t="shared" si="1"/>
        <v>0</v>
      </c>
      <c r="I45" s="23">
        <f t="shared" si="1"/>
        <v>0</v>
      </c>
      <c r="J45" s="24">
        <f>'報名表(必填)'!N50</f>
        <v>0</v>
      </c>
    </row>
    <row r="46" spans="1:10">
      <c r="A46" s="13">
        <f>'報名表(必填)'!B51</f>
        <v>0</v>
      </c>
      <c r="B46" s="14">
        <f>'報名表(必填)'!K51</f>
        <v>0</v>
      </c>
      <c r="C46" s="14">
        <f>'參賽單位資料(必填)'!$C$2</f>
        <v>0</v>
      </c>
      <c r="D46" s="14">
        <f>'報名表(必填)'!D51</f>
        <v>0</v>
      </c>
      <c r="E46" s="15">
        <f>'報名表(必填)'!L51</f>
        <v>0</v>
      </c>
      <c r="F46" s="22">
        <f t="shared" si="2"/>
        <v>0</v>
      </c>
      <c r="G46" s="23">
        <f>'報名表(必填)'!M51</f>
        <v>0</v>
      </c>
      <c r="H46" s="23">
        <f t="shared" si="1"/>
        <v>0</v>
      </c>
      <c r="I46" s="23">
        <f t="shared" si="1"/>
        <v>0</v>
      </c>
      <c r="J46" s="24">
        <f>'報名表(必填)'!N51</f>
        <v>0</v>
      </c>
    </row>
    <row r="47" spans="1:10">
      <c r="A47" s="13">
        <f>'報名表(必填)'!B52</f>
        <v>0</v>
      </c>
      <c r="B47" s="14">
        <f>'報名表(必填)'!K52</f>
        <v>0</v>
      </c>
      <c r="C47" s="14">
        <f>'參賽單位資料(必填)'!$C$2</f>
        <v>0</v>
      </c>
      <c r="D47" s="14">
        <f>'報名表(必填)'!D52</f>
        <v>0</v>
      </c>
      <c r="E47" s="15">
        <f>'報名表(必填)'!L52</f>
        <v>0</v>
      </c>
      <c r="F47" s="22">
        <f t="shared" si="2"/>
        <v>0</v>
      </c>
      <c r="G47" s="23">
        <f>'報名表(必填)'!M52</f>
        <v>0</v>
      </c>
      <c r="H47" s="23">
        <f t="shared" si="1"/>
        <v>0</v>
      </c>
      <c r="I47" s="23">
        <f t="shared" si="1"/>
        <v>0</v>
      </c>
      <c r="J47" s="24">
        <f>'報名表(必填)'!N52</f>
        <v>0</v>
      </c>
    </row>
    <row r="48" spans="1:10">
      <c r="A48" s="13">
        <f>'報名表(必填)'!B53</f>
        <v>0</v>
      </c>
      <c r="B48" s="14">
        <f>'報名表(必填)'!K53</f>
        <v>0</v>
      </c>
      <c r="C48" s="14">
        <f>'參賽單位資料(必填)'!$C$2</f>
        <v>0</v>
      </c>
      <c r="D48" s="14">
        <f>'報名表(必填)'!D53</f>
        <v>0</v>
      </c>
      <c r="E48" s="15">
        <f>'報名表(必填)'!L53</f>
        <v>0</v>
      </c>
      <c r="F48" s="22">
        <f t="shared" si="2"/>
        <v>0</v>
      </c>
      <c r="G48" s="23">
        <f>'報名表(必填)'!M53</f>
        <v>0</v>
      </c>
      <c r="H48" s="23">
        <f t="shared" si="1"/>
        <v>0</v>
      </c>
      <c r="I48" s="23">
        <f t="shared" si="1"/>
        <v>0</v>
      </c>
      <c r="J48" s="24">
        <f>'報名表(必填)'!N53</f>
        <v>0</v>
      </c>
    </row>
    <row r="49" spans="1:10">
      <c r="A49" s="13">
        <f>'報名表(必填)'!B54</f>
        <v>0</v>
      </c>
      <c r="B49" s="14">
        <f>'報名表(必填)'!K54</f>
        <v>0</v>
      </c>
      <c r="C49" s="14">
        <f>'參賽單位資料(必填)'!$C$2</f>
        <v>0</v>
      </c>
      <c r="D49" s="14">
        <f>'報名表(必填)'!D54</f>
        <v>0</v>
      </c>
      <c r="E49" s="15">
        <f>'報名表(必填)'!L54</f>
        <v>0</v>
      </c>
      <c r="F49" s="22">
        <f t="shared" si="2"/>
        <v>0</v>
      </c>
      <c r="G49" s="23">
        <f>'報名表(必填)'!M54</f>
        <v>0</v>
      </c>
      <c r="H49" s="23">
        <f t="shared" si="1"/>
        <v>0</v>
      </c>
      <c r="I49" s="23">
        <f t="shared" si="1"/>
        <v>0</v>
      </c>
      <c r="J49" s="24">
        <f>'報名表(必填)'!N54</f>
        <v>0</v>
      </c>
    </row>
    <row r="50" spans="1:10">
      <c r="A50" s="13">
        <f>'報名表(必填)'!B55</f>
        <v>0</v>
      </c>
      <c r="B50" s="14">
        <f>'報名表(必填)'!K55</f>
        <v>0</v>
      </c>
      <c r="C50" s="14">
        <f>'參賽單位資料(必填)'!$C$2</f>
        <v>0</v>
      </c>
      <c r="D50" s="14">
        <f>'報名表(必填)'!D55</f>
        <v>0</v>
      </c>
      <c r="E50" s="15">
        <f>'報名表(必填)'!L55</f>
        <v>0</v>
      </c>
      <c r="F50" s="22">
        <f t="shared" si="2"/>
        <v>0</v>
      </c>
      <c r="G50" s="23">
        <f>'報名表(必填)'!M55</f>
        <v>0</v>
      </c>
      <c r="H50" s="23">
        <f t="shared" si="1"/>
        <v>0</v>
      </c>
      <c r="I50" s="23">
        <f t="shared" si="1"/>
        <v>0</v>
      </c>
      <c r="J50" s="24">
        <f>'報名表(必填)'!N55</f>
        <v>0</v>
      </c>
    </row>
    <row r="51" spans="1:10">
      <c r="A51" s="13">
        <f>'報名表(必填)'!B56</f>
        <v>0</v>
      </c>
      <c r="B51" s="14">
        <f>'報名表(必填)'!K56</f>
        <v>0</v>
      </c>
      <c r="C51" s="14">
        <f>'參賽單位資料(必填)'!$C$2</f>
        <v>0</v>
      </c>
      <c r="D51" s="14">
        <f>'報名表(必填)'!D56</f>
        <v>0</v>
      </c>
      <c r="E51" s="15">
        <f>'報名表(必填)'!L56</f>
        <v>0</v>
      </c>
      <c r="F51" s="22">
        <f t="shared" si="2"/>
        <v>0</v>
      </c>
      <c r="G51" s="23">
        <f>'報名表(必填)'!M56</f>
        <v>0</v>
      </c>
      <c r="H51" s="23">
        <f t="shared" si="1"/>
        <v>0</v>
      </c>
      <c r="I51" s="23">
        <f t="shared" si="1"/>
        <v>0</v>
      </c>
      <c r="J51" s="24">
        <f>'報名表(必填)'!N56</f>
        <v>0</v>
      </c>
    </row>
    <row r="52" spans="1:10">
      <c r="A52" s="13" t="e">
        <f>'報名表(必填)'!#REF!</f>
        <v>#REF!</v>
      </c>
      <c r="B52" s="14" t="e">
        <f>'報名表(必填)'!#REF!</f>
        <v>#REF!</v>
      </c>
      <c r="C52" s="14">
        <f>'參賽單位資料(必填)'!$C$2</f>
        <v>0</v>
      </c>
      <c r="D52" s="14" t="e">
        <f>'報名表(必填)'!#REF!</f>
        <v>#REF!</v>
      </c>
      <c r="E52" s="15" t="e">
        <f>'報名表(必填)'!#REF!</f>
        <v>#REF!</v>
      </c>
      <c r="F52" s="22" t="e">
        <f t="shared" si="2"/>
        <v>#REF!</v>
      </c>
      <c r="G52" s="23" t="e">
        <f>'報名表(必填)'!#REF!</f>
        <v>#REF!</v>
      </c>
      <c r="H52" s="23">
        <f t="shared" si="1"/>
        <v>0</v>
      </c>
      <c r="I52" s="23" t="e">
        <f t="shared" si="1"/>
        <v>#REF!</v>
      </c>
      <c r="J52" s="24" t="e">
        <f>'報名表(必填)'!#REF!</f>
        <v>#REF!</v>
      </c>
    </row>
    <row r="53" spans="1:10">
      <c r="A53" s="13" t="e">
        <f>'報名表(必填)'!#REF!</f>
        <v>#REF!</v>
      </c>
      <c r="B53" s="14" t="e">
        <f>'報名表(必填)'!#REF!</f>
        <v>#REF!</v>
      </c>
      <c r="C53" s="14">
        <f>'參賽單位資料(必填)'!$C$2</f>
        <v>0</v>
      </c>
      <c r="D53" s="14" t="e">
        <f>'報名表(必填)'!#REF!</f>
        <v>#REF!</v>
      </c>
      <c r="E53" s="15" t="e">
        <f>'報名表(必填)'!#REF!</f>
        <v>#REF!</v>
      </c>
      <c r="F53" s="22" t="e">
        <f t="shared" si="2"/>
        <v>#REF!</v>
      </c>
      <c r="G53" s="23" t="e">
        <f>'報名表(必填)'!#REF!</f>
        <v>#REF!</v>
      </c>
      <c r="H53" s="23">
        <f t="shared" si="1"/>
        <v>0</v>
      </c>
      <c r="I53" s="23" t="e">
        <f t="shared" si="1"/>
        <v>#REF!</v>
      </c>
      <c r="J53" s="24" t="e">
        <f>'報名表(必填)'!#REF!</f>
        <v>#REF!</v>
      </c>
    </row>
    <row r="54" spans="1:10">
      <c r="A54" s="13" t="e">
        <f>'報名表(必填)'!#REF!</f>
        <v>#REF!</v>
      </c>
      <c r="B54" s="14" t="e">
        <f>'報名表(必填)'!#REF!</f>
        <v>#REF!</v>
      </c>
      <c r="C54" s="14">
        <f>'參賽單位資料(必填)'!$C$2</f>
        <v>0</v>
      </c>
      <c r="D54" s="14" t="e">
        <f>'報名表(必填)'!#REF!</f>
        <v>#REF!</v>
      </c>
      <c r="E54" s="15" t="e">
        <f>'報名表(必填)'!#REF!</f>
        <v>#REF!</v>
      </c>
      <c r="F54" s="22" t="e">
        <f t="shared" si="2"/>
        <v>#REF!</v>
      </c>
      <c r="G54" s="23" t="e">
        <f>'報名表(必填)'!#REF!</f>
        <v>#REF!</v>
      </c>
      <c r="H54" s="23">
        <f t="shared" si="1"/>
        <v>0</v>
      </c>
      <c r="I54" s="23" t="e">
        <f t="shared" si="1"/>
        <v>#REF!</v>
      </c>
      <c r="J54" s="24" t="e">
        <f>'報名表(必填)'!#REF!</f>
        <v>#REF!</v>
      </c>
    </row>
    <row r="55" spans="1:10">
      <c r="A55" s="13" t="e">
        <f>'報名表(必填)'!#REF!</f>
        <v>#REF!</v>
      </c>
      <c r="B55" s="14" t="e">
        <f>'報名表(必填)'!#REF!</f>
        <v>#REF!</v>
      </c>
      <c r="C55" s="14">
        <f>'參賽單位資料(必填)'!$C$2</f>
        <v>0</v>
      </c>
      <c r="D55" s="14" t="e">
        <f>'報名表(必填)'!#REF!</f>
        <v>#REF!</v>
      </c>
      <c r="E55" s="15" t="e">
        <f>'報名表(必填)'!#REF!</f>
        <v>#REF!</v>
      </c>
      <c r="F55" s="22" t="e">
        <f t="shared" si="2"/>
        <v>#REF!</v>
      </c>
      <c r="G55" s="23" t="e">
        <f>'報名表(必填)'!#REF!</f>
        <v>#REF!</v>
      </c>
      <c r="H55" s="23">
        <f t="shared" si="1"/>
        <v>0</v>
      </c>
      <c r="I55" s="23" t="e">
        <f t="shared" si="1"/>
        <v>#REF!</v>
      </c>
      <c r="J55" s="24" t="e">
        <f>'報名表(必填)'!#REF!</f>
        <v>#REF!</v>
      </c>
    </row>
    <row r="56" spans="1:10">
      <c r="A56" s="13" t="e">
        <f>'報名表(必填)'!#REF!</f>
        <v>#REF!</v>
      </c>
      <c r="B56" s="14" t="e">
        <f>'報名表(必填)'!#REF!</f>
        <v>#REF!</v>
      </c>
      <c r="C56" s="14">
        <f>'參賽單位資料(必填)'!$C$2</f>
        <v>0</v>
      </c>
      <c r="D56" s="14" t="e">
        <f>'報名表(必填)'!#REF!</f>
        <v>#REF!</v>
      </c>
      <c r="E56" s="15" t="e">
        <f>'報名表(必填)'!#REF!</f>
        <v>#REF!</v>
      </c>
      <c r="F56" s="22" t="e">
        <f t="shared" si="2"/>
        <v>#REF!</v>
      </c>
      <c r="G56" s="23" t="e">
        <f>'報名表(必填)'!#REF!</f>
        <v>#REF!</v>
      </c>
      <c r="H56" s="23">
        <f t="shared" si="1"/>
        <v>0</v>
      </c>
      <c r="I56" s="23" t="e">
        <f t="shared" si="1"/>
        <v>#REF!</v>
      </c>
      <c r="J56" s="24" t="e">
        <f>'報名表(必填)'!#REF!</f>
        <v>#REF!</v>
      </c>
    </row>
    <row r="57" spans="1:10">
      <c r="A57" s="13" t="e">
        <f>'報名表(必填)'!#REF!</f>
        <v>#REF!</v>
      </c>
      <c r="B57" s="14" t="e">
        <f>'報名表(必填)'!#REF!</f>
        <v>#REF!</v>
      </c>
      <c r="C57" s="14">
        <f>'參賽單位資料(必填)'!$C$2</f>
        <v>0</v>
      </c>
      <c r="D57" s="14" t="e">
        <f>'報名表(必填)'!#REF!</f>
        <v>#REF!</v>
      </c>
      <c r="E57" s="15" t="e">
        <f>'報名表(必填)'!#REF!</f>
        <v>#REF!</v>
      </c>
      <c r="F57" s="22" t="e">
        <f t="shared" si="2"/>
        <v>#REF!</v>
      </c>
      <c r="G57" s="23" t="e">
        <f>'報名表(必填)'!#REF!</f>
        <v>#REF!</v>
      </c>
      <c r="H57" s="23">
        <f t="shared" si="1"/>
        <v>0</v>
      </c>
      <c r="I57" s="23" t="e">
        <f t="shared" si="1"/>
        <v>#REF!</v>
      </c>
      <c r="J57" s="24" t="e">
        <f>'報名表(必填)'!#REF!</f>
        <v>#REF!</v>
      </c>
    </row>
    <row r="58" spans="1:10">
      <c r="A58" s="13" t="e">
        <f>'報名表(必填)'!#REF!</f>
        <v>#REF!</v>
      </c>
      <c r="B58" s="14" t="e">
        <f>'報名表(必填)'!#REF!</f>
        <v>#REF!</v>
      </c>
      <c r="C58" s="14">
        <f>'參賽單位資料(必填)'!$C$2</f>
        <v>0</v>
      </c>
      <c r="D58" s="14" t="e">
        <f>'報名表(必填)'!#REF!</f>
        <v>#REF!</v>
      </c>
      <c r="E58" s="15" t="e">
        <f>'報名表(必填)'!#REF!</f>
        <v>#REF!</v>
      </c>
      <c r="F58" s="22" t="e">
        <f t="shared" si="2"/>
        <v>#REF!</v>
      </c>
      <c r="G58" s="23" t="e">
        <f>'報名表(必填)'!#REF!</f>
        <v>#REF!</v>
      </c>
      <c r="H58" s="23">
        <f t="shared" si="1"/>
        <v>0</v>
      </c>
      <c r="I58" s="23" t="e">
        <f t="shared" si="1"/>
        <v>#REF!</v>
      </c>
      <c r="J58" s="24" t="e">
        <f>'報名表(必填)'!#REF!</f>
        <v>#REF!</v>
      </c>
    </row>
    <row r="59" spans="1:10">
      <c r="A59" s="13" t="e">
        <f>'報名表(必填)'!#REF!</f>
        <v>#REF!</v>
      </c>
      <c r="B59" s="14" t="e">
        <f>'報名表(必填)'!#REF!</f>
        <v>#REF!</v>
      </c>
      <c r="C59" s="14">
        <f>'參賽單位資料(必填)'!$C$2</f>
        <v>0</v>
      </c>
      <c r="D59" s="14" t="e">
        <f>'報名表(必填)'!#REF!</f>
        <v>#REF!</v>
      </c>
      <c r="E59" s="15" t="e">
        <f>'報名表(必填)'!#REF!</f>
        <v>#REF!</v>
      </c>
      <c r="F59" s="22" t="e">
        <f t="shared" si="2"/>
        <v>#REF!</v>
      </c>
      <c r="G59" s="23" t="e">
        <f>'報名表(必填)'!#REF!</f>
        <v>#REF!</v>
      </c>
      <c r="H59" s="23">
        <f t="shared" si="1"/>
        <v>0</v>
      </c>
      <c r="I59" s="23" t="e">
        <f t="shared" si="1"/>
        <v>#REF!</v>
      </c>
      <c r="J59" s="24" t="e">
        <f>'報名表(必填)'!#REF!</f>
        <v>#REF!</v>
      </c>
    </row>
    <row r="60" spans="1:10">
      <c r="A60" s="13" t="e">
        <f>'報名表(必填)'!#REF!</f>
        <v>#REF!</v>
      </c>
      <c r="B60" s="14" t="e">
        <f>'報名表(必填)'!#REF!</f>
        <v>#REF!</v>
      </c>
      <c r="C60" s="14">
        <f>'參賽單位資料(必填)'!$C$2</f>
        <v>0</v>
      </c>
      <c r="D60" s="14" t="e">
        <f>'報名表(必填)'!#REF!</f>
        <v>#REF!</v>
      </c>
      <c r="E60" s="15" t="e">
        <f>'報名表(必填)'!#REF!</f>
        <v>#REF!</v>
      </c>
      <c r="F60" s="22" t="e">
        <f t="shared" si="2"/>
        <v>#REF!</v>
      </c>
      <c r="G60" s="23" t="e">
        <f>'報名表(必填)'!#REF!</f>
        <v>#REF!</v>
      </c>
      <c r="H60" s="23">
        <f t="shared" si="1"/>
        <v>0</v>
      </c>
      <c r="I60" s="23" t="e">
        <f t="shared" si="1"/>
        <v>#REF!</v>
      </c>
      <c r="J60" s="24" t="e">
        <f>'報名表(必填)'!#REF!</f>
        <v>#REF!</v>
      </c>
    </row>
    <row r="61" spans="1:10">
      <c r="A61" s="13" t="e">
        <f>'報名表(必填)'!#REF!</f>
        <v>#REF!</v>
      </c>
      <c r="B61" s="14" t="e">
        <f>'報名表(必填)'!#REF!</f>
        <v>#REF!</v>
      </c>
      <c r="C61" s="14">
        <f>'參賽單位資料(必填)'!$C$2</f>
        <v>0</v>
      </c>
      <c r="D61" s="14" t="e">
        <f>'報名表(必填)'!#REF!</f>
        <v>#REF!</v>
      </c>
      <c r="E61" s="15" t="e">
        <f>'報名表(必填)'!#REF!</f>
        <v>#REF!</v>
      </c>
      <c r="F61" s="22" t="e">
        <f t="shared" si="2"/>
        <v>#REF!</v>
      </c>
      <c r="G61" s="23" t="e">
        <f>'報名表(必填)'!#REF!</f>
        <v>#REF!</v>
      </c>
      <c r="H61" s="23">
        <f t="shared" si="1"/>
        <v>0</v>
      </c>
      <c r="I61" s="23" t="e">
        <f t="shared" si="1"/>
        <v>#REF!</v>
      </c>
      <c r="J61" s="24" t="e">
        <f>'報名表(必填)'!#REF!</f>
        <v>#REF!</v>
      </c>
    </row>
    <row r="62" spans="1:10">
      <c r="A62" s="13" t="e">
        <f>'報名表(必填)'!#REF!</f>
        <v>#REF!</v>
      </c>
      <c r="B62" s="14" t="e">
        <f>'報名表(必填)'!#REF!</f>
        <v>#REF!</v>
      </c>
      <c r="C62" s="14">
        <f>'參賽單位資料(必填)'!$C$2</f>
        <v>0</v>
      </c>
      <c r="D62" s="14" t="e">
        <f>'報名表(必填)'!#REF!</f>
        <v>#REF!</v>
      </c>
      <c r="E62" s="15" t="e">
        <f>'報名表(必填)'!#REF!</f>
        <v>#REF!</v>
      </c>
      <c r="F62" s="22" t="e">
        <f t="shared" si="2"/>
        <v>#REF!</v>
      </c>
      <c r="G62" s="23" t="e">
        <f>'報名表(必填)'!#REF!</f>
        <v>#REF!</v>
      </c>
      <c r="H62" s="23">
        <f t="shared" si="1"/>
        <v>0</v>
      </c>
      <c r="I62" s="23" t="e">
        <f t="shared" si="1"/>
        <v>#REF!</v>
      </c>
      <c r="J62" s="24" t="e">
        <f>'報名表(必填)'!#REF!</f>
        <v>#REF!</v>
      </c>
    </row>
    <row r="63" spans="1:10">
      <c r="A63" s="13" t="e">
        <f>'報名表(必填)'!#REF!</f>
        <v>#REF!</v>
      </c>
      <c r="B63" s="14" t="e">
        <f>'報名表(必填)'!#REF!</f>
        <v>#REF!</v>
      </c>
      <c r="C63" s="14">
        <f>'參賽單位資料(必填)'!$C$2</f>
        <v>0</v>
      </c>
      <c r="D63" s="14" t="e">
        <f>'報名表(必填)'!#REF!</f>
        <v>#REF!</v>
      </c>
      <c r="E63" s="15" t="e">
        <f>'報名表(必填)'!#REF!</f>
        <v>#REF!</v>
      </c>
      <c r="F63" s="22" t="e">
        <f t="shared" si="2"/>
        <v>#REF!</v>
      </c>
      <c r="G63" s="23" t="e">
        <f>'報名表(必填)'!#REF!</f>
        <v>#REF!</v>
      </c>
      <c r="H63" s="23">
        <f t="shared" si="1"/>
        <v>0</v>
      </c>
      <c r="I63" s="23" t="e">
        <f t="shared" si="1"/>
        <v>#REF!</v>
      </c>
      <c r="J63" s="24" t="e">
        <f>'報名表(必填)'!#REF!</f>
        <v>#REF!</v>
      </c>
    </row>
    <row r="64" spans="1:10">
      <c r="A64" s="13" t="e">
        <f>'報名表(必填)'!#REF!</f>
        <v>#REF!</v>
      </c>
      <c r="B64" s="14" t="e">
        <f>'報名表(必填)'!#REF!</f>
        <v>#REF!</v>
      </c>
      <c r="C64" s="14">
        <f>'參賽單位資料(必填)'!$C$2</f>
        <v>0</v>
      </c>
      <c r="D64" s="14" t="e">
        <f>'報名表(必填)'!#REF!</f>
        <v>#REF!</v>
      </c>
      <c r="E64" s="15" t="e">
        <f>'報名表(必填)'!#REF!</f>
        <v>#REF!</v>
      </c>
      <c r="F64" s="22" t="e">
        <f t="shared" si="2"/>
        <v>#REF!</v>
      </c>
      <c r="G64" s="23" t="e">
        <f>'報名表(必填)'!#REF!</f>
        <v>#REF!</v>
      </c>
      <c r="H64" s="23">
        <f t="shared" si="1"/>
        <v>0</v>
      </c>
      <c r="I64" s="23" t="e">
        <f t="shared" si="1"/>
        <v>#REF!</v>
      </c>
      <c r="J64" s="24" t="e">
        <f>'報名表(必填)'!#REF!</f>
        <v>#REF!</v>
      </c>
    </row>
    <row r="65" spans="1:10">
      <c r="A65" s="13" t="e">
        <f>'報名表(必填)'!#REF!</f>
        <v>#REF!</v>
      </c>
      <c r="B65" s="14" t="e">
        <f>'報名表(必填)'!#REF!</f>
        <v>#REF!</v>
      </c>
      <c r="C65" s="14">
        <f>'參賽單位資料(必填)'!$C$2</f>
        <v>0</v>
      </c>
      <c r="D65" s="14" t="e">
        <f>'報名表(必填)'!#REF!</f>
        <v>#REF!</v>
      </c>
      <c r="E65" s="15" t="e">
        <f>'報名表(必填)'!#REF!</f>
        <v>#REF!</v>
      </c>
      <c r="F65" s="22" t="e">
        <f t="shared" si="2"/>
        <v>#REF!</v>
      </c>
      <c r="G65" s="23" t="e">
        <f>'報名表(必填)'!#REF!</f>
        <v>#REF!</v>
      </c>
      <c r="H65" s="23">
        <f t="shared" si="1"/>
        <v>0</v>
      </c>
      <c r="I65" s="23" t="e">
        <f t="shared" si="1"/>
        <v>#REF!</v>
      </c>
      <c r="J65" s="24" t="e">
        <f>'報名表(必填)'!#REF!</f>
        <v>#REF!</v>
      </c>
    </row>
    <row r="66" spans="1:10">
      <c r="A66" s="13" t="e">
        <f>'報名表(必填)'!#REF!</f>
        <v>#REF!</v>
      </c>
      <c r="B66" s="14" t="e">
        <f>'報名表(必填)'!#REF!</f>
        <v>#REF!</v>
      </c>
      <c r="C66" s="14">
        <f>'參賽單位資料(必填)'!$C$2</f>
        <v>0</v>
      </c>
      <c r="D66" s="14" t="e">
        <f>'報名表(必填)'!#REF!</f>
        <v>#REF!</v>
      </c>
      <c r="E66" s="15" t="e">
        <f>'報名表(必填)'!#REF!</f>
        <v>#REF!</v>
      </c>
      <c r="F66" s="22" t="e">
        <f t="shared" si="2"/>
        <v>#REF!</v>
      </c>
      <c r="G66" s="23" t="e">
        <f>'報名表(必填)'!#REF!</f>
        <v>#REF!</v>
      </c>
      <c r="H66" s="23">
        <f t="shared" si="1"/>
        <v>0</v>
      </c>
      <c r="I66" s="23" t="e">
        <f t="shared" si="1"/>
        <v>#REF!</v>
      </c>
      <c r="J66" s="24" t="e">
        <f>'報名表(必填)'!#REF!</f>
        <v>#REF!</v>
      </c>
    </row>
    <row r="67" spans="1:10">
      <c r="A67" s="13" t="e">
        <f>'報名表(必填)'!#REF!</f>
        <v>#REF!</v>
      </c>
      <c r="B67" s="14" t="e">
        <f>'報名表(必填)'!#REF!</f>
        <v>#REF!</v>
      </c>
      <c r="C67" s="14">
        <f>'參賽單位資料(必填)'!$C$2</f>
        <v>0</v>
      </c>
      <c r="D67" s="14" t="e">
        <f>'報名表(必填)'!#REF!</f>
        <v>#REF!</v>
      </c>
      <c r="E67" s="15" t="e">
        <f>'報名表(必填)'!#REF!</f>
        <v>#REF!</v>
      </c>
      <c r="F67" s="22" t="e">
        <f t="shared" si="2"/>
        <v>#REF!</v>
      </c>
      <c r="G67" s="23" t="e">
        <f>'報名表(必填)'!#REF!</f>
        <v>#REF!</v>
      </c>
      <c r="H67" s="23">
        <f t="shared" ref="H67:I101" si="3">C67</f>
        <v>0</v>
      </c>
      <c r="I67" s="23" t="e">
        <f t="shared" si="3"/>
        <v>#REF!</v>
      </c>
      <c r="J67" s="24" t="e">
        <f>'報名表(必填)'!#REF!</f>
        <v>#REF!</v>
      </c>
    </row>
    <row r="68" spans="1:10">
      <c r="A68" s="13" t="e">
        <f>'報名表(必填)'!#REF!</f>
        <v>#REF!</v>
      </c>
      <c r="B68" s="14" t="e">
        <f>'報名表(必填)'!#REF!</f>
        <v>#REF!</v>
      </c>
      <c r="C68" s="14">
        <f>'參賽單位資料(必填)'!$C$2</f>
        <v>0</v>
      </c>
      <c r="D68" s="14" t="e">
        <f>'報名表(必填)'!#REF!</f>
        <v>#REF!</v>
      </c>
      <c r="E68" s="15" t="e">
        <f>'報名表(必填)'!#REF!</f>
        <v>#REF!</v>
      </c>
      <c r="F68" s="22" t="e">
        <f t="shared" ref="F68:F101" si="4">A68</f>
        <v>#REF!</v>
      </c>
      <c r="G68" s="23" t="e">
        <f>'報名表(必填)'!#REF!</f>
        <v>#REF!</v>
      </c>
      <c r="H68" s="23">
        <f t="shared" si="3"/>
        <v>0</v>
      </c>
      <c r="I68" s="23" t="e">
        <f t="shared" si="3"/>
        <v>#REF!</v>
      </c>
      <c r="J68" s="24" t="e">
        <f>'報名表(必填)'!#REF!</f>
        <v>#REF!</v>
      </c>
    </row>
    <row r="69" spans="1:10">
      <c r="A69" s="13" t="e">
        <f>'報名表(必填)'!#REF!</f>
        <v>#REF!</v>
      </c>
      <c r="B69" s="14" t="e">
        <f>'報名表(必填)'!#REF!</f>
        <v>#REF!</v>
      </c>
      <c r="C69" s="14">
        <f>'參賽單位資料(必填)'!$C$2</f>
        <v>0</v>
      </c>
      <c r="D69" s="14" t="e">
        <f>'報名表(必填)'!#REF!</f>
        <v>#REF!</v>
      </c>
      <c r="E69" s="15" t="e">
        <f>'報名表(必填)'!#REF!</f>
        <v>#REF!</v>
      </c>
      <c r="F69" s="22" t="e">
        <f t="shared" si="4"/>
        <v>#REF!</v>
      </c>
      <c r="G69" s="23" t="e">
        <f>'報名表(必填)'!#REF!</f>
        <v>#REF!</v>
      </c>
      <c r="H69" s="23">
        <f t="shared" si="3"/>
        <v>0</v>
      </c>
      <c r="I69" s="23" t="e">
        <f t="shared" si="3"/>
        <v>#REF!</v>
      </c>
      <c r="J69" s="24" t="e">
        <f>'報名表(必填)'!#REF!</f>
        <v>#REF!</v>
      </c>
    </row>
    <row r="70" spans="1:10">
      <c r="A70" s="13" t="e">
        <f>'報名表(必填)'!#REF!</f>
        <v>#REF!</v>
      </c>
      <c r="B70" s="14" t="e">
        <f>'報名表(必填)'!#REF!</f>
        <v>#REF!</v>
      </c>
      <c r="C70" s="14">
        <f>'參賽單位資料(必填)'!$C$2</f>
        <v>0</v>
      </c>
      <c r="D70" s="14" t="e">
        <f>'報名表(必填)'!#REF!</f>
        <v>#REF!</v>
      </c>
      <c r="E70" s="15" t="e">
        <f>'報名表(必填)'!#REF!</f>
        <v>#REF!</v>
      </c>
      <c r="F70" s="22" t="e">
        <f t="shared" si="4"/>
        <v>#REF!</v>
      </c>
      <c r="G70" s="23" t="e">
        <f>'報名表(必填)'!#REF!</f>
        <v>#REF!</v>
      </c>
      <c r="H70" s="23">
        <f t="shared" si="3"/>
        <v>0</v>
      </c>
      <c r="I70" s="23" t="e">
        <f t="shared" si="3"/>
        <v>#REF!</v>
      </c>
      <c r="J70" s="24" t="e">
        <f>'報名表(必填)'!#REF!</f>
        <v>#REF!</v>
      </c>
    </row>
    <row r="71" spans="1:10">
      <c r="A71" s="13" t="e">
        <f>'報名表(必填)'!#REF!</f>
        <v>#REF!</v>
      </c>
      <c r="B71" s="14" t="e">
        <f>'報名表(必填)'!#REF!</f>
        <v>#REF!</v>
      </c>
      <c r="C71" s="14">
        <f>'參賽單位資料(必填)'!$C$2</f>
        <v>0</v>
      </c>
      <c r="D71" s="14" t="e">
        <f>'報名表(必填)'!#REF!</f>
        <v>#REF!</v>
      </c>
      <c r="E71" s="15" t="e">
        <f>'報名表(必填)'!#REF!</f>
        <v>#REF!</v>
      </c>
      <c r="F71" s="22" t="e">
        <f t="shared" si="4"/>
        <v>#REF!</v>
      </c>
      <c r="G71" s="23" t="e">
        <f>'報名表(必填)'!#REF!</f>
        <v>#REF!</v>
      </c>
      <c r="H71" s="23">
        <f t="shared" si="3"/>
        <v>0</v>
      </c>
      <c r="I71" s="23" t="e">
        <f t="shared" si="3"/>
        <v>#REF!</v>
      </c>
      <c r="J71" s="24" t="e">
        <f>'報名表(必填)'!#REF!</f>
        <v>#REF!</v>
      </c>
    </row>
    <row r="72" spans="1:10">
      <c r="A72" s="13" t="e">
        <f>'報名表(必填)'!#REF!</f>
        <v>#REF!</v>
      </c>
      <c r="B72" s="14" t="e">
        <f>'報名表(必填)'!#REF!</f>
        <v>#REF!</v>
      </c>
      <c r="C72" s="14">
        <f>'參賽單位資料(必填)'!$C$2</f>
        <v>0</v>
      </c>
      <c r="D72" s="14" t="e">
        <f>'報名表(必填)'!#REF!</f>
        <v>#REF!</v>
      </c>
      <c r="E72" s="15" t="e">
        <f>'報名表(必填)'!#REF!</f>
        <v>#REF!</v>
      </c>
      <c r="F72" s="22" t="e">
        <f t="shared" si="4"/>
        <v>#REF!</v>
      </c>
      <c r="G72" s="23" t="e">
        <f>'報名表(必填)'!#REF!</f>
        <v>#REF!</v>
      </c>
      <c r="H72" s="23">
        <f t="shared" si="3"/>
        <v>0</v>
      </c>
      <c r="I72" s="23" t="e">
        <f t="shared" si="3"/>
        <v>#REF!</v>
      </c>
      <c r="J72" s="24" t="e">
        <f>'報名表(必填)'!#REF!</f>
        <v>#REF!</v>
      </c>
    </row>
    <row r="73" spans="1:10">
      <c r="A73" s="13" t="e">
        <f>'報名表(必填)'!#REF!</f>
        <v>#REF!</v>
      </c>
      <c r="B73" s="14" t="e">
        <f>'報名表(必填)'!#REF!</f>
        <v>#REF!</v>
      </c>
      <c r="C73" s="14">
        <f>'參賽單位資料(必填)'!$C$2</f>
        <v>0</v>
      </c>
      <c r="D73" s="14" t="e">
        <f>'報名表(必填)'!#REF!</f>
        <v>#REF!</v>
      </c>
      <c r="E73" s="15" t="e">
        <f>'報名表(必填)'!#REF!</f>
        <v>#REF!</v>
      </c>
      <c r="F73" s="22" t="e">
        <f t="shared" si="4"/>
        <v>#REF!</v>
      </c>
      <c r="G73" s="23" t="e">
        <f>'報名表(必填)'!#REF!</f>
        <v>#REF!</v>
      </c>
      <c r="H73" s="23">
        <f t="shared" si="3"/>
        <v>0</v>
      </c>
      <c r="I73" s="23" t="e">
        <f t="shared" si="3"/>
        <v>#REF!</v>
      </c>
      <c r="J73" s="24" t="e">
        <f>'報名表(必填)'!#REF!</f>
        <v>#REF!</v>
      </c>
    </row>
    <row r="74" spans="1:10">
      <c r="A74" s="13" t="e">
        <f>'報名表(必填)'!#REF!</f>
        <v>#REF!</v>
      </c>
      <c r="B74" s="14" t="e">
        <f>'報名表(必填)'!#REF!</f>
        <v>#REF!</v>
      </c>
      <c r="C74" s="14">
        <f>'參賽單位資料(必填)'!$C$2</f>
        <v>0</v>
      </c>
      <c r="D74" s="14" t="e">
        <f>'報名表(必填)'!#REF!</f>
        <v>#REF!</v>
      </c>
      <c r="E74" s="15" t="e">
        <f>'報名表(必填)'!#REF!</f>
        <v>#REF!</v>
      </c>
      <c r="F74" s="22" t="e">
        <f t="shared" si="4"/>
        <v>#REF!</v>
      </c>
      <c r="G74" s="23" t="e">
        <f>'報名表(必填)'!#REF!</f>
        <v>#REF!</v>
      </c>
      <c r="H74" s="23">
        <f t="shared" si="3"/>
        <v>0</v>
      </c>
      <c r="I74" s="23" t="e">
        <f t="shared" si="3"/>
        <v>#REF!</v>
      </c>
      <c r="J74" s="24" t="e">
        <f>'報名表(必填)'!#REF!</f>
        <v>#REF!</v>
      </c>
    </row>
    <row r="75" spans="1:10">
      <c r="A75" s="13" t="e">
        <f>'報名表(必填)'!#REF!</f>
        <v>#REF!</v>
      </c>
      <c r="B75" s="14" t="e">
        <f>'報名表(必填)'!#REF!</f>
        <v>#REF!</v>
      </c>
      <c r="C75" s="14">
        <f>'參賽單位資料(必填)'!$C$2</f>
        <v>0</v>
      </c>
      <c r="D75" s="14" t="e">
        <f>'報名表(必填)'!#REF!</f>
        <v>#REF!</v>
      </c>
      <c r="E75" s="15" t="e">
        <f>'報名表(必填)'!#REF!</f>
        <v>#REF!</v>
      </c>
      <c r="F75" s="22" t="e">
        <f t="shared" si="4"/>
        <v>#REF!</v>
      </c>
      <c r="G75" s="23" t="e">
        <f>'報名表(必填)'!#REF!</f>
        <v>#REF!</v>
      </c>
      <c r="H75" s="23">
        <f t="shared" si="3"/>
        <v>0</v>
      </c>
      <c r="I75" s="23" t="e">
        <f t="shared" si="3"/>
        <v>#REF!</v>
      </c>
      <c r="J75" s="24" t="e">
        <f>'報名表(必填)'!#REF!</f>
        <v>#REF!</v>
      </c>
    </row>
    <row r="76" spans="1:10">
      <c r="A76" s="13" t="e">
        <f>'報名表(必填)'!#REF!</f>
        <v>#REF!</v>
      </c>
      <c r="B76" s="14" t="e">
        <f>'報名表(必填)'!#REF!</f>
        <v>#REF!</v>
      </c>
      <c r="C76" s="14">
        <f>'參賽單位資料(必填)'!$C$2</f>
        <v>0</v>
      </c>
      <c r="D76" s="14" t="e">
        <f>'報名表(必填)'!#REF!</f>
        <v>#REF!</v>
      </c>
      <c r="E76" s="15" t="e">
        <f>'報名表(必填)'!#REF!</f>
        <v>#REF!</v>
      </c>
      <c r="F76" s="22" t="e">
        <f t="shared" si="4"/>
        <v>#REF!</v>
      </c>
      <c r="G76" s="23" t="e">
        <f>'報名表(必填)'!#REF!</f>
        <v>#REF!</v>
      </c>
      <c r="H76" s="23">
        <f t="shared" si="3"/>
        <v>0</v>
      </c>
      <c r="I76" s="23" t="e">
        <f t="shared" si="3"/>
        <v>#REF!</v>
      </c>
      <c r="J76" s="24" t="e">
        <f>'報名表(必填)'!#REF!</f>
        <v>#REF!</v>
      </c>
    </row>
    <row r="77" spans="1:10">
      <c r="A77" s="13" t="e">
        <f>'報名表(必填)'!#REF!</f>
        <v>#REF!</v>
      </c>
      <c r="B77" s="14" t="e">
        <f>'報名表(必填)'!#REF!</f>
        <v>#REF!</v>
      </c>
      <c r="C77" s="14">
        <f>'參賽單位資料(必填)'!$C$2</f>
        <v>0</v>
      </c>
      <c r="D77" s="14" t="e">
        <f>'報名表(必填)'!#REF!</f>
        <v>#REF!</v>
      </c>
      <c r="E77" s="15" t="e">
        <f>'報名表(必填)'!#REF!</f>
        <v>#REF!</v>
      </c>
      <c r="F77" s="22" t="e">
        <f t="shared" si="4"/>
        <v>#REF!</v>
      </c>
      <c r="G77" s="23" t="e">
        <f>'報名表(必填)'!#REF!</f>
        <v>#REF!</v>
      </c>
      <c r="H77" s="23">
        <f t="shared" si="3"/>
        <v>0</v>
      </c>
      <c r="I77" s="23" t="e">
        <f t="shared" si="3"/>
        <v>#REF!</v>
      </c>
      <c r="J77" s="24" t="e">
        <f>'報名表(必填)'!#REF!</f>
        <v>#REF!</v>
      </c>
    </row>
    <row r="78" spans="1:10">
      <c r="A78" s="13" t="e">
        <f>'報名表(必填)'!#REF!</f>
        <v>#REF!</v>
      </c>
      <c r="B78" s="14" t="e">
        <f>'報名表(必填)'!#REF!</f>
        <v>#REF!</v>
      </c>
      <c r="C78" s="14">
        <f>'參賽單位資料(必填)'!$C$2</f>
        <v>0</v>
      </c>
      <c r="D78" s="14" t="e">
        <f>'報名表(必填)'!#REF!</f>
        <v>#REF!</v>
      </c>
      <c r="E78" s="15" t="e">
        <f>'報名表(必填)'!#REF!</f>
        <v>#REF!</v>
      </c>
      <c r="F78" s="22" t="e">
        <f t="shared" si="4"/>
        <v>#REF!</v>
      </c>
      <c r="G78" s="23" t="e">
        <f>'報名表(必填)'!#REF!</f>
        <v>#REF!</v>
      </c>
      <c r="H78" s="23">
        <f t="shared" si="3"/>
        <v>0</v>
      </c>
      <c r="I78" s="23" t="e">
        <f t="shared" si="3"/>
        <v>#REF!</v>
      </c>
      <c r="J78" s="24" t="e">
        <f>'報名表(必填)'!#REF!</f>
        <v>#REF!</v>
      </c>
    </row>
    <row r="79" spans="1:10">
      <c r="A79" s="13" t="e">
        <f>'報名表(必填)'!#REF!</f>
        <v>#REF!</v>
      </c>
      <c r="B79" s="14" t="e">
        <f>'報名表(必填)'!#REF!</f>
        <v>#REF!</v>
      </c>
      <c r="C79" s="14">
        <f>'參賽單位資料(必填)'!$C$2</f>
        <v>0</v>
      </c>
      <c r="D79" s="14" t="e">
        <f>'報名表(必填)'!#REF!</f>
        <v>#REF!</v>
      </c>
      <c r="E79" s="15" t="e">
        <f>'報名表(必填)'!#REF!</f>
        <v>#REF!</v>
      </c>
      <c r="F79" s="22" t="e">
        <f t="shared" si="4"/>
        <v>#REF!</v>
      </c>
      <c r="G79" s="23" t="e">
        <f>'報名表(必填)'!#REF!</f>
        <v>#REF!</v>
      </c>
      <c r="H79" s="23">
        <f t="shared" si="3"/>
        <v>0</v>
      </c>
      <c r="I79" s="23" t="e">
        <f t="shared" si="3"/>
        <v>#REF!</v>
      </c>
      <c r="J79" s="24" t="e">
        <f>'報名表(必填)'!#REF!</f>
        <v>#REF!</v>
      </c>
    </row>
    <row r="80" spans="1:10">
      <c r="A80" s="13" t="e">
        <f>'報名表(必填)'!#REF!</f>
        <v>#REF!</v>
      </c>
      <c r="B80" s="14" t="e">
        <f>'報名表(必填)'!#REF!</f>
        <v>#REF!</v>
      </c>
      <c r="C80" s="14">
        <f>'參賽單位資料(必填)'!$C$2</f>
        <v>0</v>
      </c>
      <c r="D80" s="14" t="e">
        <f>'報名表(必填)'!#REF!</f>
        <v>#REF!</v>
      </c>
      <c r="E80" s="15" t="e">
        <f>'報名表(必填)'!#REF!</f>
        <v>#REF!</v>
      </c>
      <c r="F80" s="22" t="e">
        <f t="shared" si="4"/>
        <v>#REF!</v>
      </c>
      <c r="G80" s="23" t="e">
        <f>'報名表(必填)'!#REF!</f>
        <v>#REF!</v>
      </c>
      <c r="H80" s="23">
        <f t="shared" si="3"/>
        <v>0</v>
      </c>
      <c r="I80" s="23" t="e">
        <f t="shared" si="3"/>
        <v>#REF!</v>
      </c>
      <c r="J80" s="24" t="e">
        <f>'報名表(必填)'!#REF!</f>
        <v>#REF!</v>
      </c>
    </row>
    <row r="81" spans="1:10">
      <c r="A81" s="13" t="e">
        <f>'報名表(必填)'!#REF!</f>
        <v>#REF!</v>
      </c>
      <c r="B81" s="14" t="e">
        <f>'報名表(必填)'!#REF!</f>
        <v>#REF!</v>
      </c>
      <c r="C81" s="14">
        <f>'參賽單位資料(必填)'!$C$2</f>
        <v>0</v>
      </c>
      <c r="D81" s="14" t="e">
        <f>'報名表(必填)'!#REF!</f>
        <v>#REF!</v>
      </c>
      <c r="E81" s="15" t="e">
        <f>'報名表(必填)'!#REF!</f>
        <v>#REF!</v>
      </c>
      <c r="F81" s="22" t="e">
        <f t="shared" si="4"/>
        <v>#REF!</v>
      </c>
      <c r="G81" s="23" t="e">
        <f>'報名表(必填)'!#REF!</f>
        <v>#REF!</v>
      </c>
      <c r="H81" s="23">
        <f t="shared" si="3"/>
        <v>0</v>
      </c>
      <c r="I81" s="23" t="e">
        <f t="shared" si="3"/>
        <v>#REF!</v>
      </c>
      <c r="J81" s="24" t="e">
        <f>'報名表(必填)'!#REF!</f>
        <v>#REF!</v>
      </c>
    </row>
    <row r="82" spans="1:10">
      <c r="A82" s="13" t="e">
        <f>'報名表(必填)'!#REF!</f>
        <v>#REF!</v>
      </c>
      <c r="B82" s="14" t="e">
        <f>'報名表(必填)'!#REF!</f>
        <v>#REF!</v>
      </c>
      <c r="C82" s="14">
        <f>'參賽單位資料(必填)'!$C$2</f>
        <v>0</v>
      </c>
      <c r="D82" s="14" t="e">
        <f>'報名表(必填)'!#REF!</f>
        <v>#REF!</v>
      </c>
      <c r="E82" s="15" t="e">
        <f>'報名表(必填)'!#REF!</f>
        <v>#REF!</v>
      </c>
      <c r="F82" s="22" t="e">
        <f t="shared" si="4"/>
        <v>#REF!</v>
      </c>
      <c r="G82" s="23" t="e">
        <f>'報名表(必填)'!#REF!</f>
        <v>#REF!</v>
      </c>
      <c r="H82" s="23">
        <f t="shared" si="3"/>
        <v>0</v>
      </c>
      <c r="I82" s="23" t="e">
        <f t="shared" si="3"/>
        <v>#REF!</v>
      </c>
      <c r="J82" s="24" t="e">
        <f>'報名表(必填)'!#REF!</f>
        <v>#REF!</v>
      </c>
    </row>
    <row r="83" spans="1:10">
      <c r="A83" s="13" t="e">
        <f>'報名表(必填)'!#REF!</f>
        <v>#REF!</v>
      </c>
      <c r="B83" s="14" t="e">
        <f>'報名表(必填)'!#REF!</f>
        <v>#REF!</v>
      </c>
      <c r="C83" s="14">
        <f>'參賽單位資料(必填)'!$C$2</f>
        <v>0</v>
      </c>
      <c r="D83" s="14" t="e">
        <f>'報名表(必填)'!#REF!</f>
        <v>#REF!</v>
      </c>
      <c r="E83" s="15" t="e">
        <f>'報名表(必填)'!#REF!</f>
        <v>#REF!</v>
      </c>
      <c r="F83" s="22" t="e">
        <f t="shared" si="4"/>
        <v>#REF!</v>
      </c>
      <c r="G83" s="23" t="e">
        <f>'報名表(必填)'!#REF!</f>
        <v>#REF!</v>
      </c>
      <c r="H83" s="23">
        <f t="shared" si="3"/>
        <v>0</v>
      </c>
      <c r="I83" s="23" t="e">
        <f t="shared" si="3"/>
        <v>#REF!</v>
      </c>
      <c r="J83" s="24" t="e">
        <f>'報名表(必填)'!#REF!</f>
        <v>#REF!</v>
      </c>
    </row>
    <row r="84" spans="1:10">
      <c r="A84" s="13" t="e">
        <f>'報名表(必填)'!#REF!</f>
        <v>#REF!</v>
      </c>
      <c r="B84" s="14" t="e">
        <f>'報名表(必填)'!#REF!</f>
        <v>#REF!</v>
      </c>
      <c r="C84" s="14">
        <f>'參賽單位資料(必填)'!$C$2</f>
        <v>0</v>
      </c>
      <c r="D84" s="14" t="e">
        <f>'報名表(必填)'!#REF!</f>
        <v>#REF!</v>
      </c>
      <c r="E84" s="15" t="e">
        <f>'報名表(必填)'!#REF!</f>
        <v>#REF!</v>
      </c>
      <c r="F84" s="22" t="e">
        <f t="shared" si="4"/>
        <v>#REF!</v>
      </c>
      <c r="G84" s="23" t="e">
        <f>'報名表(必填)'!#REF!</f>
        <v>#REF!</v>
      </c>
      <c r="H84" s="23">
        <f t="shared" si="3"/>
        <v>0</v>
      </c>
      <c r="I84" s="23" t="e">
        <f t="shared" si="3"/>
        <v>#REF!</v>
      </c>
      <c r="J84" s="24" t="e">
        <f>'報名表(必填)'!#REF!</f>
        <v>#REF!</v>
      </c>
    </row>
    <row r="85" spans="1:10">
      <c r="A85" s="13" t="e">
        <f>'報名表(必填)'!#REF!</f>
        <v>#REF!</v>
      </c>
      <c r="B85" s="14" t="e">
        <f>'報名表(必填)'!#REF!</f>
        <v>#REF!</v>
      </c>
      <c r="C85" s="14">
        <f>'參賽單位資料(必填)'!$C$2</f>
        <v>0</v>
      </c>
      <c r="D85" s="14" t="e">
        <f>'報名表(必填)'!#REF!</f>
        <v>#REF!</v>
      </c>
      <c r="E85" s="15" t="e">
        <f>'報名表(必填)'!#REF!</f>
        <v>#REF!</v>
      </c>
      <c r="F85" s="22" t="e">
        <f t="shared" si="4"/>
        <v>#REF!</v>
      </c>
      <c r="G85" s="23" t="e">
        <f>'報名表(必填)'!#REF!</f>
        <v>#REF!</v>
      </c>
      <c r="H85" s="23">
        <f t="shared" si="3"/>
        <v>0</v>
      </c>
      <c r="I85" s="23" t="e">
        <f t="shared" si="3"/>
        <v>#REF!</v>
      </c>
      <c r="J85" s="24" t="e">
        <f>'報名表(必填)'!#REF!</f>
        <v>#REF!</v>
      </c>
    </row>
    <row r="86" spans="1:10">
      <c r="A86" s="13" t="e">
        <f>'報名表(必填)'!#REF!</f>
        <v>#REF!</v>
      </c>
      <c r="B86" s="14" t="e">
        <f>'報名表(必填)'!#REF!</f>
        <v>#REF!</v>
      </c>
      <c r="C86" s="14">
        <f>'參賽單位資料(必填)'!$C$2</f>
        <v>0</v>
      </c>
      <c r="D86" s="14" t="e">
        <f>'報名表(必填)'!#REF!</f>
        <v>#REF!</v>
      </c>
      <c r="E86" s="15" t="e">
        <f>'報名表(必填)'!#REF!</f>
        <v>#REF!</v>
      </c>
      <c r="F86" s="22" t="e">
        <f t="shared" si="4"/>
        <v>#REF!</v>
      </c>
      <c r="G86" s="23" t="e">
        <f>'報名表(必填)'!#REF!</f>
        <v>#REF!</v>
      </c>
      <c r="H86" s="23">
        <f t="shared" si="3"/>
        <v>0</v>
      </c>
      <c r="I86" s="23" t="e">
        <f t="shared" si="3"/>
        <v>#REF!</v>
      </c>
      <c r="J86" s="24" t="e">
        <f>'報名表(必填)'!#REF!</f>
        <v>#REF!</v>
      </c>
    </row>
    <row r="87" spans="1:10">
      <c r="A87" s="13" t="e">
        <f>'報名表(必填)'!#REF!</f>
        <v>#REF!</v>
      </c>
      <c r="B87" s="14" t="e">
        <f>'報名表(必填)'!#REF!</f>
        <v>#REF!</v>
      </c>
      <c r="C87" s="14">
        <f>'參賽單位資料(必填)'!$C$2</f>
        <v>0</v>
      </c>
      <c r="D87" s="14" t="e">
        <f>'報名表(必填)'!#REF!</f>
        <v>#REF!</v>
      </c>
      <c r="E87" s="15" t="e">
        <f>'報名表(必填)'!#REF!</f>
        <v>#REF!</v>
      </c>
      <c r="F87" s="22" t="e">
        <f t="shared" si="4"/>
        <v>#REF!</v>
      </c>
      <c r="G87" s="23" t="e">
        <f>'報名表(必填)'!#REF!</f>
        <v>#REF!</v>
      </c>
      <c r="H87" s="23">
        <f t="shared" si="3"/>
        <v>0</v>
      </c>
      <c r="I87" s="23" t="e">
        <f t="shared" si="3"/>
        <v>#REF!</v>
      </c>
      <c r="J87" s="24" t="e">
        <f>'報名表(必填)'!#REF!</f>
        <v>#REF!</v>
      </c>
    </row>
    <row r="88" spans="1:10">
      <c r="A88" s="13" t="e">
        <f>'報名表(必填)'!#REF!</f>
        <v>#REF!</v>
      </c>
      <c r="B88" s="14" t="e">
        <f>'報名表(必填)'!#REF!</f>
        <v>#REF!</v>
      </c>
      <c r="C88" s="14">
        <f>'參賽單位資料(必填)'!$C$2</f>
        <v>0</v>
      </c>
      <c r="D88" s="14" t="e">
        <f>'報名表(必填)'!#REF!</f>
        <v>#REF!</v>
      </c>
      <c r="E88" s="15" t="e">
        <f>'報名表(必填)'!#REF!</f>
        <v>#REF!</v>
      </c>
      <c r="F88" s="22" t="e">
        <f t="shared" si="4"/>
        <v>#REF!</v>
      </c>
      <c r="G88" s="23" t="e">
        <f>'報名表(必填)'!#REF!</f>
        <v>#REF!</v>
      </c>
      <c r="H88" s="23">
        <f t="shared" si="3"/>
        <v>0</v>
      </c>
      <c r="I88" s="23" t="e">
        <f t="shared" si="3"/>
        <v>#REF!</v>
      </c>
      <c r="J88" s="24" t="e">
        <f>'報名表(必填)'!#REF!</f>
        <v>#REF!</v>
      </c>
    </row>
    <row r="89" spans="1:10">
      <c r="A89" s="13" t="e">
        <f>'報名表(必填)'!#REF!</f>
        <v>#REF!</v>
      </c>
      <c r="B89" s="14" t="e">
        <f>'報名表(必填)'!#REF!</f>
        <v>#REF!</v>
      </c>
      <c r="C89" s="14">
        <f>'參賽單位資料(必填)'!$C$2</f>
        <v>0</v>
      </c>
      <c r="D89" s="14" t="e">
        <f>'報名表(必填)'!#REF!</f>
        <v>#REF!</v>
      </c>
      <c r="E89" s="15" t="e">
        <f>'報名表(必填)'!#REF!</f>
        <v>#REF!</v>
      </c>
      <c r="F89" s="22" t="e">
        <f t="shared" si="4"/>
        <v>#REF!</v>
      </c>
      <c r="G89" s="23" t="e">
        <f>'報名表(必填)'!#REF!</f>
        <v>#REF!</v>
      </c>
      <c r="H89" s="23">
        <f t="shared" si="3"/>
        <v>0</v>
      </c>
      <c r="I89" s="23" t="e">
        <f t="shared" si="3"/>
        <v>#REF!</v>
      </c>
      <c r="J89" s="24" t="e">
        <f>'報名表(必填)'!#REF!</f>
        <v>#REF!</v>
      </c>
    </row>
    <row r="90" spans="1:10">
      <c r="A90" s="13" t="e">
        <f>'報名表(必填)'!#REF!</f>
        <v>#REF!</v>
      </c>
      <c r="B90" s="14" t="e">
        <f>'報名表(必填)'!#REF!</f>
        <v>#REF!</v>
      </c>
      <c r="C90" s="14">
        <f>'參賽單位資料(必填)'!$C$2</f>
        <v>0</v>
      </c>
      <c r="D90" s="14" t="e">
        <f>'報名表(必填)'!#REF!</f>
        <v>#REF!</v>
      </c>
      <c r="E90" s="15" t="e">
        <f>'報名表(必填)'!#REF!</f>
        <v>#REF!</v>
      </c>
      <c r="F90" s="22" t="e">
        <f t="shared" si="4"/>
        <v>#REF!</v>
      </c>
      <c r="G90" s="23" t="e">
        <f>'報名表(必填)'!#REF!</f>
        <v>#REF!</v>
      </c>
      <c r="H90" s="23">
        <f t="shared" si="3"/>
        <v>0</v>
      </c>
      <c r="I90" s="23" t="e">
        <f t="shared" si="3"/>
        <v>#REF!</v>
      </c>
      <c r="J90" s="24" t="e">
        <f>'報名表(必填)'!#REF!</f>
        <v>#REF!</v>
      </c>
    </row>
    <row r="91" spans="1:10">
      <c r="A91" s="13" t="e">
        <f>'報名表(必填)'!#REF!</f>
        <v>#REF!</v>
      </c>
      <c r="B91" s="14" t="e">
        <f>'報名表(必填)'!#REF!</f>
        <v>#REF!</v>
      </c>
      <c r="C91" s="14">
        <f>'參賽單位資料(必填)'!$C$2</f>
        <v>0</v>
      </c>
      <c r="D91" s="14" t="e">
        <f>'報名表(必填)'!#REF!</f>
        <v>#REF!</v>
      </c>
      <c r="E91" s="15" t="e">
        <f>'報名表(必填)'!#REF!</f>
        <v>#REF!</v>
      </c>
      <c r="F91" s="22" t="e">
        <f t="shared" si="4"/>
        <v>#REF!</v>
      </c>
      <c r="G91" s="23" t="e">
        <f>'報名表(必填)'!#REF!</f>
        <v>#REF!</v>
      </c>
      <c r="H91" s="23">
        <f t="shared" si="3"/>
        <v>0</v>
      </c>
      <c r="I91" s="23" t="e">
        <f t="shared" si="3"/>
        <v>#REF!</v>
      </c>
      <c r="J91" s="24" t="e">
        <f>'報名表(必填)'!#REF!</f>
        <v>#REF!</v>
      </c>
    </row>
    <row r="92" spans="1:10">
      <c r="A92" s="13" t="e">
        <f>'報名表(必填)'!#REF!</f>
        <v>#REF!</v>
      </c>
      <c r="B92" s="14" t="e">
        <f>'報名表(必填)'!#REF!</f>
        <v>#REF!</v>
      </c>
      <c r="C92" s="14">
        <f>'參賽單位資料(必填)'!$C$2</f>
        <v>0</v>
      </c>
      <c r="D92" s="14" t="e">
        <f>'報名表(必填)'!#REF!</f>
        <v>#REF!</v>
      </c>
      <c r="E92" s="15" t="e">
        <f>'報名表(必填)'!#REF!</f>
        <v>#REF!</v>
      </c>
      <c r="F92" s="22" t="e">
        <f t="shared" si="4"/>
        <v>#REF!</v>
      </c>
      <c r="G92" s="23" t="e">
        <f>'報名表(必填)'!#REF!</f>
        <v>#REF!</v>
      </c>
      <c r="H92" s="23">
        <f t="shared" si="3"/>
        <v>0</v>
      </c>
      <c r="I92" s="23" t="e">
        <f t="shared" si="3"/>
        <v>#REF!</v>
      </c>
      <c r="J92" s="24" t="e">
        <f>'報名表(必填)'!#REF!</f>
        <v>#REF!</v>
      </c>
    </row>
    <row r="93" spans="1:10">
      <c r="A93" s="13" t="e">
        <f>'報名表(必填)'!#REF!</f>
        <v>#REF!</v>
      </c>
      <c r="B93" s="14" t="e">
        <f>'報名表(必填)'!#REF!</f>
        <v>#REF!</v>
      </c>
      <c r="C93" s="14">
        <f>'參賽單位資料(必填)'!$C$2</f>
        <v>0</v>
      </c>
      <c r="D93" s="14" t="e">
        <f>'報名表(必填)'!#REF!</f>
        <v>#REF!</v>
      </c>
      <c r="E93" s="15" t="e">
        <f>'報名表(必填)'!#REF!</f>
        <v>#REF!</v>
      </c>
      <c r="F93" s="22" t="e">
        <f t="shared" si="4"/>
        <v>#REF!</v>
      </c>
      <c r="G93" s="23" t="e">
        <f>'報名表(必填)'!#REF!</f>
        <v>#REF!</v>
      </c>
      <c r="H93" s="23">
        <f t="shared" si="3"/>
        <v>0</v>
      </c>
      <c r="I93" s="23" t="e">
        <f t="shared" si="3"/>
        <v>#REF!</v>
      </c>
      <c r="J93" s="24" t="e">
        <f>'報名表(必填)'!#REF!</f>
        <v>#REF!</v>
      </c>
    </row>
    <row r="94" spans="1:10">
      <c r="A94" s="13" t="e">
        <f>'報名表(必填)'!#REF!</f>
        <v>#REF!</v>
      </c>
      <c r="B94" s="14" t="e">
        <f>'報名表(必填)'!#REF!</f>
        <v>#REF!</v>
      </c>
      <c r="C94" s="14">
        <f>'參賽單位資料(必填)'!$C$2</f>
        <v>0</v>
      </c>
      <c r="D94" s="14" t="e">
        <f>'報名表(必填)'!#REF!</f>
        <v>#REF!</v>
      </c>
      <c r="E94" s="15" t="e">
        <f>'報名表(必填)'!#REF!</f>
        <v>#REF!</v>
      </c>
      <c r="F94" s="22" t="e">
        <f t="shared" si="4"/>
        <v>#REF!</v>
      </c>
      <c r="G94" s="23" t="e">
        <f>'報名表(必填)'!#REF!</f>
        <v>#REF!</v>
      </c>
      <c r="H94" s="23">
        <f t="shared" si="3"/>
        <v>0</v>
      </c>
      <c r="I94" s="23" t="e">
        <f t="shared" si="3"/>
        <v>#REF!</v>
      </c>
      <c r="J94" s="24" t="e">
        <f>'報名表(必填)'!#REF!</f>
        <v>#REF!</v>
      </c>
    </row>
    <row r="95" spans="1:10">
      <c r="A95" s="13" t="e">
        <f>'報名表(必填)'!#REF!</f>
        <v>#REF!</v>
      </c>
      <c r="B95" s="14" t="e">
        <f>'報名表(必填)'!#REF!</f>
        <v>#REF!</v>
      </c>
      <c r="C95" s="14">
        <f>'參賽單位資料(必填)'!$C$2</f>
        <v>0</v>
      </c>
      <c r="D95" s="14" t="e">
        <f>'報名表(必填)'!#REF!</f>
        <v>#REF!</v>
      </c>
      <c r="E95" s="15" t="e">
        <f>'報名表(必填)'!#REF!</f>
        <v>#REF!</v>
      </c>
      <c r="F95" s="22" t="e">
        <f t="shared" si="4"/>
        <v>#REF!</v>
      </c>
      <c r="G95" s="23" t="e">
        <f>'報名表(必填)'!#REF!</f>
        <v>#REF!</v>
      </c>
      <c r="H95" s="23">
        <f t="shared" si="3"/>
        <v>0</v>
      </c>
      <c r="I95" s="23" t="e">
        <f t="shared" si="3"/>
        <v>#REF!</v>
      </c>
      <c r="J95" s="24" t="e">
        <f>'報名表(必填)'!#REF!</f>
        <v>#REF!</v>
      </c>
    </row>
    <row r="96" spans="1:10">
      <c r="A96" s="13" t="e">
        <f>'報名表(必填)'!#REF!</f>
        <v>#REF!</v>
      </c>
      <c r="B96" s="14" t="e">
        <f>'報名表(必填)'!#REF!</f>
        <v>#REF!</v>
      </c>
      <c r="C96" s="14">
        <f>'參賽單位資料(必填)'!$C$2</f>
        <v>0</v>
      </c>
      <c r="D96" s="14" t="e">
        <f>'報名表(必填)'!#REF!</f>
        <v>#REF!</v>
      </c>
      <c r="E96" s="15" t="e">
        <f>'報名表(必填)'!#REF!</f>
        <v>#REF!</v>
      </c>
      <c r="F96" s="22" t="e">
        <f t="shared" si="4"/>
        <v>#REF!</v>
      </c>
      <c r="G96" s="23" t="e">
        <f>'報名表(必填)'!#REF!</f>
        <v>#REF!</v>
      </c>
      <c r="H96" s="23">
        <f t="shared" si="3"/>
        <v>0</v>
      </c>
      <c r="I96" s="23" t="e">
        <f t="shared" si="3"/>
        <v>#REF!</v>
      </c>
      <c r="J96" s="24" t="e">
        <f>'報名表(必填)'!#REF!</f>
        <v>#REF!</v>
      </c>
    </row>
    <row r="97" spans="1:10">
      <c r="A97" s="13" t="e">
        <f>'報名表(必填)'!#REF!</f>
        <v>#REF!</v>
      </c>
      <c r="B97" s="14" t="e">
        <f>'報名表(必填)'!#REF!</f>
        <v>#REF!</v>
      </c>
      <c r="C97" s="14">
        <f>'參賽單位資料(必填)'!$C$2</f>
        <v>0</v>
      </c>
      <c r="D97" s="14" t="e">
        <f>'報名表(必填)'!#REF!</f>
        <v>#REF!</v>
      </c>
      <c r="E97" s="15" t="e">
        <f>'報名表(必填)'!#REF!</f>
        <v>#REF!</v>
      </c>
      <c r="F97" s="22" t="e">
        <f t="shared" si="4"/>
        <v>#REF!</v>
      </c>
      <c r="G97" s="23" t="e">
        <f>'報名表(必填)'!#REF!</f>
        <v>#REF!</v>
      </c>
      <c r="H97" s="23">
        <f t="shared" si="3"/>
        <v>0</v>
      </c>
      <c r="I97" s="23" t="e">
        <f t="shared" si="3"/>
        <v>#REF!</v>
      </c>
      <c r="J97" s="24" t="e">
        <f>'報名表(必填)'!#REF!</f>
        <v>#REF!</v>
      </c>
    </row>
    <row r="98" spans="1:10">
      <c r="A98" s="13" t="e">
        <f>'報名表(必填)'!#REF!</f>
        <v>#REF!</v>
      </c>
      <c r="B98" s="14" t="e">
        <f>'報名表(必填)'!#REF!</f>
        <v>#REF!</v>
      </c>
      <c r="C98" s="14">
        <f>'參賽單位資料(必填)'!$C$2</f>
        <v>0</v>
      </c>
      <c r="D98" s="14" t="e">
        <f>'報名表(必填)'!#REF!</f>
        <v>#REF!</v>
      </c>
      <c r="E98" s="15" t="e">
        <f>'報名表(必填)'!#REF!</f>
        <v>#REF!</v>
      </c>
      <c r="F98" s="22" t="e">
        <f t="shared" si="4"/>
        <v>#REF!</v>
      </c>
      <c r="G98" s="23" t="e">
        <f>'報名表(必填)'!#REF!</f>
        <v>#REF!</v>
      </c>
      <c r="H98" s="23">
        <f t="shared" si="3"/>
        <v>0</v>
      </c>
      <c r="I98" s="23" t="e">
        <f t="shared" si="3"/>
        <v>#REF!</v>
      </c>
      <c r="J98" s="24" t="e">
        <f>'報名表(必填)'!#REF!</f>
        <v>#REF!</v>
      </c>
    </row>
    <row r="99" spans="1:10">
      <c r="A99" s="13" t="e">
        <f>'報名表(必填)'!#REF!</f>
        <v>#REF!</v>
      </c>
      <c r="B99" s="14" t="e">
        <f>'報名表(必填)'!#REF!</f>
        <v>#REF!</v>
      </c>
      <c r="C99" s="14">
        <f>'參賽單位資料(必填)'!$C$2</f>
        <v>0</v>
      </c>
      <c r="D99" s="14" t="e">
        <f>'報名表(必填)'!#REF!</f>
        <v>#REF!</v>
      </c>
      <c r="E99" s="15" t="e">
        <f>'報名表(必填)'!#REF!</f>
        <v>#REF!</v>
      </c>
      <c r="F99" s="22" t="e">
        <f t="shared" si="4"/>
        <v>#REF!</v>
      </c>
      <c r="G99" s="23" t="e">
        <f>'報名表(必填)'!#REF!</f>
        <v>#REF!</v>
      </c>
      <c r="H99" s="23">
        <f t="shared" si="3"/>
        <v>0</v>
      </c>
      <c r="I99" s="23" t="e">
        <f t="shared" si="3"/>
        <v>#REF!</v>
      </c>
      <c r="J99" s="24" t="e">
        <f>'報名表(必填)'!#REF!</f>
        <v>#REF!</v>
      </c>
    </row>
    <row r="100" spans="1:10">
      <c r="A100" s="13" t="e">
        <f>'報名表(必填)'!#REF!</f>
        <v>#REF!</v>
      </c>
      <c r="B100" s="14" t="e">
        <f>'報名表(必填)'!#REF!</f>
        <v>#REF!</v>
      </c>
      <c r="C100" s="14">
        <f>'參賽單位資料(必填)'!$C$2</f>
        <v>0</v>
      </c>
      <c r="D100" s="14" t="e">
        <f>'報名表(必填)'!#REF!</f>
        <v>#REF!</v>
      </c>
      <c r="E100" s="15" t="e">
        <f>'報名表(必填)'!#REF!</f>
        <v>#REF!</v>
      </c>
      <c r="F100" s="22" t="e">
        <f t="shared" si="4"/>
        <v>#REF!</v>
      </c>
      <c r="G100" s="23" t="e">
        <f>'報名表(必填)'!#REF!</f>
        <v>#REF!</v>
      </c>
      <c r="H100" s="23">
        <f t="shared" si="3"/>
        <v>0</v>
      </c>
      <c r="I100" s="23" t="e">
        <f t="shared" si="3"/>
        <v>#REF!</v>
      </c>
      <c r="J100" s="24" t="e">
        <f>'報名表(必填)'!#REF!</f>
        <v>#REF!</v>
      </c>
    </row>
    <row r="101" spans="1:10" ht="17.25" thickBot="1">
      <c r="A101" s="16" t="e">
        <f>'報名表(必填)'!#REF!</f>
        <v>#REF!</v>
      </c>
      <c r="B101" s="17" t="e">
        <f>'報名表(必填)'!#REF!</f>
        <v>#REF!</v>
      </c>
      <c r="C101" s="17">
        <f>'參賽單位資料(必填)'!$C$2</f>
        <v>0</v>
      </c>
      <c r="D101" s="17" t="e">
        <f>'報名表(必填)'!#REF!</f>
        <v>#REF!</v>
      </c>
      <c r="E101" s="18" t="e">
        <f>'報名表(必填)'!#REF!</f>
        <v>#REF!</v>
      </c>
      <c r="F101" s="25" t="e">
        <f t="shared" si="4"/>
        <v>#REF!</v>
      </c>
      <c r="G101" s="23" t="e">
        <f>'報名表(必填)'!#REF!</f>
        <v>#REF!</v>
      </c>
      <c r="H101" s="26">
        <f t="shared" si="3"/>
        <v>0</v>
      </c>
      <c r="I101" s="26" t="e">
        <f t="shared" si="3"/>
        <v>#REF!</v>
      </c>
      <c r="J101" s="27" t="e">
        <f>'報名表(必填)'!#REF!</f>
        <v>#REF!</v>
      </c>
    </row>
  </sheetData>
  <sheetProtection algorithmName="SHA-512" hashValue="94KjqlTZLK6awJpubf2zXV5JSbr/IPNT57/Rt/i+HztI9BaldfdDFCyfpfvcZJ4wVqyrna045NjdIcC9F3sUCA==" saltValue="h5yLdbPZkaBTIiK9gkjhSQ==" spinCount="100000" sheet="1" objects="1" scenario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報名表(必填)</vt:lpstr>
      <vt:lpstr>參賽單位資料(必填)</vt:lpstr>
      <vt:lpstr>參賽單位資料(主辦單位用)</vt:lpstr>
      <vt:lpstr>報名表(主辦單位用)</vt:lpstr>
      <vt:lpstr>'報名表(必填)'!個人組別</vt:lpstr>
      <vt:lpstr>'報名表(必填)'!參賽項目</vt:lpstr>
      <vt:lpstr>'報名表(必填)'!接力組別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Sawyer</dc:creator>
  <cp:keywords>20130429</cp:keywords>
  <cp:lastModifiedBy>ASUS</cp:lastModifiedBy>
  <cp:lastPrinted>2019-03-21T13:16:13Z</cp:lastPrinted>
  <dcterms:created xsi:type="dcterms:W3CDTF">2013-03-21T03:41:23Z</dcterms:created>
  <dcterms:modified xsi:type="dcterms:W3CDTF">2021-05-04T09:04:12Z</dcterms:modified>
</cp:coreProperties>
</file>